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8475" firstSheet="4" activeTab="5"/>
  </bookViews>
  <sheets>
    <sheet name="Avis CT" sheetId="1" state="hidden" r:id="rId1"/>
    <sheet name="Médicaments" sheetId="2" state="hidden" r:id="rId2"/>
    <sheet name="Indications" sheetId="3" state="hidden" r:id="rId3"/>
    <sheet name="Indications2" sheetId="4" state="hidden" r:id="rId4"/>
    <sheet name="Ecran prescription avant 2007" sheetId="5" r:id="rId5"/>
    <sheet name="Ecran prescription après 2007" sheetId="6" r:id="rId6"/>
  </sheets>
  <definedNames>
    <definedName name="Choisir" localSheetId="3">'Indications2'!$B$4:$B$10</definedName>
    <definedName name="Choisir">'Indications'!$B$4:$B$10</definedName>
    <definedName name="Choisir2007" localSheetId="3">'Indications2'!$B$12:$B$15</definedName>
    <definedName name="Choisir2007">'Indications'!$B$12:$B$15</definedName>
    <definedName name="ChoisirAprès">'Indications2'!$B$4:$B$12</definedName>
    <definedName name="ChoisirAvant">'Indications'!$B$4:$B$12</definedName>
    <definedName name="Choix" localSheetId="3">'Indications2'!$B$6:$B$10</definedName>
    <definedName name="Choix">'Indications'!$B$6:$B$10</definedName>
    <definedName name="Indication" localSheetId="3">'Indications2'!$B$6:$B$7</definedName>
    <definedName name="Indication">'Indications'!$B$6:$B$7</definedName>
    <definedName name="Liste">'Médicaments'!$A$1:$A$8</definedName>
    <definedName name="Liste2">'Indications2'!$B$4:$B$12</definedName>
    <definedName name="Liste2007">'Médicaments'!$A$12:$A$17</definedName>
    <definedName name="Liste3">'Médicaments'!$A$12:$A$19</definedName>
    <definedName name="ListeAprès">'Médicaments'!$A$12:$A$21</definedName>
    <definedName name="ListeAvant">'Médicaments'!$A$1:$A$10</definedName>
    <definedName name="Listepost2007">'Médicaments'!$A$12:$A$17</definedName>
    <definedName name="Médicament">'Médicaments'!$A$2:$A$6</definedName>
  </definedNames>
  <calcPr fullCalcOnLoad="1"/>
</workbook>
</file>

<file path=xl/comments5.xml><?xml version="1.0" encoding="utf-8"?>
<comments xmlns="http://schemas.openxmlformats.org/spreadsheetml/2006/main">
  <authors>
    <author>Fran?ois PESTY</author>
  </authors>
  <commentList>
    <comment ref="B6" authorId="0">
      <text>
        <r>
          <rPr>
            <sz val="9"/>
            <rFont val="Tahoma"/>
            <family val="0"/>
          </rPr>
          <t xml:space="preserve">Commencez par sélectionner le médicament
</t>
        </r>
      </text>
    </comment>
    <comment ref="B13" authorId="0">
      <text>
        <r>
          <rPr>
            <sz val="9"/>
            <rFont val="Tahoma"/>
            <family val="0"/>
          </rPr>
          <t>Précisez quelle est l'indication AMM qui motive votre prescription</t>
        </r>
      </text>
    </comment>
  </commentList>
</comments>
</file>

<file path=xl/comments6.xml><?xml version="1.0" encoding="utf-8"?>
<comments xmlns="http://schemas.openxmlformats.org/spreadsheetml/2006/main">
  <authors>
    <author>Fran?ois PESTY</author>
  </authors>
  <commentList>
    <comment ref="B6" authorId="0">
      <text>
        <r>
          <rPr>
            <sz val="9"/>
            <rFont val="Tahoma"/>
            <family val="0"/>
          </rPr>
          <t xml:space="preserve">Commencez par sélectionner le médicament
</t>
        </r>
      </text>
    </comment>
    <comment ref="B13" authorId="0">
      <text>
        <r>
          <rPr>
            <sz val="9"/>
            <rFont val="Tahoma"/>
            <family val="0"/>
          </rPr>
          <t>Précisez quelle est l'indication AMM qui motive votre prescription</t>
        </r>
      </text>
    </comment>
  </commentList>
</comments>
</file>

<file path=xl/sharedStrings.xml><?xml version="1.0" encoding="utf-8"?>
<sst xmlns="http://schemas.openxmlformats.org/spreadsheetml/2006/main" count="163" uniqueCount="69">
  <si>
    <t>2. Adjuvant au régime adapté pour les personnes diabétiques en surcharge pondérale (Indication accordée en 1990)</t>
  </si>
  <si>
    <t>1. Hypolipidémiant, adjuvant au régime dans les hypertriglycéridémies (Indication accordée en 1976 et retirée en 2007)</t>
  </si>
  <si>
    <t>Indication retenue</t>
  </si>
  <si>
    <t>Autre motif de prescription</t>
  </si>
  <si>
    <t>MEDIATOR 150 MG, COMPRIME ENROBE</t>
  </si>
  <si>
    <t>MEDIBRONC 2% ENF SIROP</t>
  </si>
  <si>
    <t>MEDIATENSYL 60MG GELULE</t>
  </si>
  <si>
    <t>MEDIATENSYL 30MG GELULE</t>
  </si>
  <si>
    <t>MEDIBRONC 5% AD SOL BUV</t>
  </si>
  <si>
    <t>Médicament</t>
  </si>
  <si>
    <t>SMR</t>
  </si>
  <si>
    <t>ASMR</t>
  </si>
  <si>
    <t>Avis pour le remboursement</t>
  </si>
  <si>
    <t>Posologie</t>
  </si>
  <si>
    <t>Unité de prise</t>
  </si>
  <si>
    <t>Matin</t>
  </si>
  <si>
    <t xml:space="preserve">Midi </t>
  </si>
  <si>
    <t>Soir</t>
  </si>
  <si>
    <t>Durée</t>
  </si>
  <si>
    <t>Début</t>
  </si>
  <si>
    <t>Choisir dans la liste</t>
  </si>
  <si>
    <t>Sélectionner l'indication retenue</t>
  </si>
  <si>
    <t>1. Hypertension artérielle</t>
  </si>
  <si>
    <t>1. Adjuvant au régime adapté pour les personnes diabétiques en surcharge pondérale (Indication accordée en 1990)</t>
  </si>
  <si>
    <t>Indication 1</t>
  </si>
  <si>
    <t>Indication 2</t>
  </si>
  <si>
    <t xml:space="preserve">Indication 3 </t>
  </si>
  <si>
    <t>Indication 4</t>
  </si>
  <si>
    <t>Indication 5</t>
  </si>
  <si>
    <t>Indication 6</t>
  </si>
  <si>
    <t>Indication 7</t>
  </si>
  <si>
    <t>Indication 8</t>
  </si>
  <si>
    <t>1. Troubles de la sécrétion bronchique, notamment au cours des affections bronchiques aiguës</t>
  </si>
  <si>
    <t>Médicaments</t>
  </si>
  <si>
    <t>INSUFFISANT</t>
  </si>
  <si>
    <t>IMPORTANT</t>
  </si>
  <si>
    <t>Défavorable</t>
  </si>
  <si>
    <t>Favorable</t>
  </si>
  <si>
    <t>Non remboursé</t>
  </si>
  <si>
    <t>V = Absence d'amélioration</t>
  </si>
  <si>
    <t>Néant</t>
  </si>
  <si>
    <t>Gélule</t>
  </si>
  <si>
    <t>Comprimé</t>
  </si>
  <si>
    <t>Sirop</t>
  </si>
  <si>
    <t>Solution Buvable</t>
  </si>
  <si>
    <t>PRAVASTATINE MYL 20MG CPR</t>
  </si>
  <si>
    <t xml:space="preserve">1. HYPERCHOLESTEROLEMIE ESSENTIELLE IIa - TRAITEMENT CURATIF - DANS LES FORMES HETEROZYGOTES </t>
  </si>
  <si>
    <t xml:space="preserve">1. HYPERCHOLESTEROLEMIE ESSENTIELLE IIa - TRAITEMENT CURATIF- DANS LES FORMES HETEROZYGOTES </t>
  </si>
  <si>
    <t xml:space="preserve">2. HYPERLIPIDEMIE MIXTE IIb - TRAITEMENT CURATIF </t>
  </si>
  <si>
    <t xml:space="preserve">3. REDUCTION DE LA MORTALITE ET DE LA MORBIDITE DE CAUSE CARDIOVASCULAIRE - PREVENTION PRIMAIRE </t>
  </si>
  <si>
    <t xml:space="preserve">4. HYPERLIPIDEMIE POST-TRANSPLANTATION - EN CAS DE TRT IMMUNOSUPPRESSEUR - EN CAS DE TRANSPLANTATION D'ORGANE </t>
  </si>
  <si>
    <t xml:space="preserve">4. HYPERLIPIDEMIE POST-TRANSPLANTATION - EN CAS DE TRT IMMUNOSUPPRESSEUR - EN CAS DE TRANSPLANTATION D'ORGANE  </t>
  </si>
  <si>
    <t>MAJEUR</t>
  </si>
  <si>
    <t>CRESTOR 5MG CPR</t>
  </si>
  <si>
    <t xml:space="preserve">1. HYPERCHOLESTEROLEMIE ESSENTIELLE IIa - FORMES HOMOZYGOTES / HETEROZYGOTES </t>
  </si>
  <si>
    <t>2. HYPERLIPIDEMIE MIXTE Iib</t>
  </si>
  <si>
    <t xml:space="preserve">3. PATHOLOGIE CARDIOVASCULAIRE - TRAITEMENT PREVENTIF </t>
  </si>
  <si>
    <t>AMIODARONE EG 200MG CPR</t>
  </si>
  <si>
    <t>1. TACHYCARDIE VENTRICULAIRE - TRAITEMENT PREVENTIF DES RECIDIVES - MENACE PRONOSTIC VITAL</t>
  </si>
  <si>
    <t>2. TACHYCARDIE VENTRICULAIRE - TRAITEMENT PREVENTIF DES RECIDIVES - DOCUMENTES - SYMPTOMATIQUES - INVALIDANTES</t>
  </si>
  <si>
    <t>3. TACHYCARDIE SUPRAVENTRICULAIRE - TRAITEMENT PREVENTIF DES RECIDIVES - FORMES DOCUMENTEES</t>
  </si>
  <si>
    <t>4. FIBRILLATION VENTRICULAIRE - TRAITEMENT PREVENTIF DES RECIDIVES</t>
  </si>
  <si>
    <t>5. TACHYCARDIE SUPRAVENTRICULAIRE - TRAITEMENT CURATIF</t>
  </si>
  <si>
    <t>6. FIBRILLATION AURICULAIRE - TRAITEMENT CURATIF</t>
  </si>
  <si>
    <t>7. FLUTTER AURICULAIRE - TRAITEMENT CURATIF</t>
  </si>
  <si>
    <t>MULTAQ 400MG CPR</t>
  </si>
  <si>
    <t>1. FIBRILLATION AURICULAIRE - TRAITEMENT PREVENTIF DES RECIDIVES - SYMPTOMATIQUE - FORMES STABLES</t>
  </si>
  <si>
    <t>2. FIBRILLATION AURICULAIRE - TRAITEMENT PREVENTIF DES RECIDIVES - TRAITEMENT SYMPTOMATIQUE - HTA - HVG - CORONARO - INTOL MEDIC</t>
  </si>
  <si>
    <t>Autre motif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</si>
</sst>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8">
    <font>
      <sz val="10"/>
      <name val="Arial"/>
      <family val="0"/>
    </font>
    <font>
      <sz val="8"/>
      <name val="Tahoma"/>
      <family val="2"/>
    </font>
    <font>
      <sz val="8"/>
      <name val="Arial"/>
      <family val="0"/>
    </font>
    <font>
      <sz val="9"/>
      <name val="Tahoma"/>
      <family val="0"/>
    </font>
    <font>
      <sz val="10"/>
      <color indexed="18"/>
      <name val="Arial"/>
      <family val="0"/>
    </font>
    <font>
      <b/>
      <sz val="10"/>
      <color indexed="18"/>
      <name val="Arial"/>
      <family val="0"/>
    </font>
    <font>
      <sz val="10"/>
      <color indexed="10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 vertical="center" wrapText="1"/>
    </xf>
    <xf numFmtId="0" fontId="4" fillId="3" borderId="0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4" fillId="3" borderId="0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0" fontId="4" fillId="3" borderId="5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0" fillId="0" borderId="0" xfId="0" applyAlignment="1">
      <alignment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  <color rgb="FFFF0000"/>
      </font>
      <border/>
    </dxf>
    <dxf>
      <font>
        <b/>
        <i val="0"/>
        <color rgb="FF0033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17</xdr:row>
      <xdr:rowOff>9525</xdr:rowOff>
    </xdr:from>
    <xdr:to>
      <xdr:col>8</xdr:col>
      <xdr:colOff>19050</xdr:colOff>
      <xdr:row>19</xdr:row>
      <xdr:rowOff>0</xdr:rowOff>
    </xdr:to>
    <xdr:sp>
      <xdr:nvSpPr>
        <xdr:cNvPr id="1" name="Rectangle 14"/>
        <xdr:cNvSpPr>
          <a:spLocks/>
        </xdr:cNvSpPr>
      </xdr:nvSpPr>
      <xdr:spPr>
        <a:xfrm>
          <a:off x="742950" y="2762250"/>
          <a:ext cx="6410325" cy="314325"/>
        </a:xfrm>
        <a:prstGeom prst="rect">
          <a:avLst/>
        </a:prstGeom>
        <a:noFill/>
        <a:ln w="63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17</xdr:row>
      <xdr:rowOff>9525</xdr:rowOff>
    </xdr:from>
    <xdr:to>
      <xdr:col>8</xdr:col>
      <xdr:colOff>19050</xdr:colOff>
      <xdr:row>19</xdr:row>
      <xdr:rowOff>0</xdr:rowOff>
    </xdr:to>
    <xdr:sp>
      <xdr:nvSpPr>
        <xdr:cNvPr id="1" name="Rectangle 9"/>
        <xdr:cNvSpPr>
          <a:spLocks/>
        </xdr:cNvSpPr>
      </xdr:nvSpPr>
      <xdr:spPr>
        <a:xfrm>
          <a:off x="742950" y="2762250"/>
          <a:ext cx="6410325" cy="314325"/>
        </a:xfrm>
        <a:prstGeom prst="rect">
          <a:avLst/>
        </a:prstGeom>
        <a:noFill/>
        <a:ln w="63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16" sqref="A16"/>
    </sheetView>
  </sheetViews>
  <sheetFormatPr defaultColWidth="11.421875" defaultRowHeight="12.75"/>
  <cols>
    <col min="1" max="1" width="38.140625" style="0" bestFit="1" customWidth="1"/>
    <col min="2" max="2" width="24.00390625" style="0" bestFit="1" customWidth="1"/>
    <col min="3" max="3" width="12.8515625" style="0" bestFit="1" customWidth="1"/>
    <col min="4" max="4" width="24.28125" style="0" bestFit="1" customWidth="1"/>
    <col min="5" max="5" width="14.7109375" style="0" bestFit="1" customWidth="1"/>
  </cols>
  <sheetData>
    <row r="1" spans="1:5" ht="12.75">
      <c r="A1" t="s">
        <v>33</v>
      </c>
      <c r="B1" t="s">
        <v>11</v>
      </c>
      <c r="C1" t="s">
        <v>10</v>
      </c>
      <c r="D1" t="s">
        <v>12</v>
      </c>
      <c r="E1" t="s">
        <v>14</v>
      </c>
    </row>
    <row r="2" spans="1:5" ht="12.75">
      <c r="A2" t="s">
        <v>7</v>
      </c>
      <c r="B2" t="s">
        <v>40</v>
      </c>
      <c r="C2" t="s">
        <v>35</v>
      </c>
      <c r="D2" t="s">
        <v>37</v>
      </c>
      <c r="E2" t="s">
        <v>41</v>
      </c>
    </row>
    <row r="3" spans="1:5" ht="12.75">
      <c r="A3" t="s">
        <v>6</v>
      </c>
      <c r="B3" t="s">
        <v>40</v>
      </c>
      <c r="C3" t="s">
        <v>35</v>
      </c>
      <c r="D3" t="s">
        <v>37</v>
      </c>
      <c r="E3" t="s">
        <v>41</v>
      </c>
    </row>
    <row r="4" spans="1:5" ht="12.75">
      <c r="A4" t="s">
        <v>4</v>
      </c>
      <c r="B4" t="s">
        <v>39</v>
      </c>
      <c r="C4" t="s">
        <v>34</v>
      </c>
      <c r="D4" t="s">
        <v>36</v>
      </c>
      <c r="E4" t="s">
        <v>42</v>
      </c>
    </row>
    <row r="5" spans="1:5" ht="12.75">
      <c r="A5" t="s">
        <v>5</v>
      </c>
      <c r="B5" t="s">
        <v>40</v>
      </c>
      <c r="C5" t="s">
        <v>34</v>
      </c>
      <c r="D5" t="s">
        <v>38</v>
      </c>
      <c r="E5" t="s">
        <v>43</v>
      </c>
    </row>
    <row r="6" spans="1:5" ht="12.75">
      <c r="A6" t="s">
        <v>8</v>
      </c>
      <c r="B6" t="s">
        <v>40</v>
      </c>
      <c r="C6" t="s">
        <v>34</v>
      </c>
      <c r="D6" t="s">
        <v>38</v>
      </c>
      <c r="E6" t="s">
        <v>44</v>
      </c>
    </row>
    <row r="7" spans="1:5" ht="12.75">
      <c r="A7" t="s">
        <v>45</v>
      </c>
      <c r="B7" t="s">
        <v>52</v>
      </c>
      <c r="C7" t="s">
        <v>35</v>
      </c>
      <c r="D7" t="s">
        <v>37</v>
      </c>
      <c r="E7" t="s">
        <v>42</v>
      </c>
    </row>
    <row r="8" spans="1:5" ht="12.75">
      <c r="A8" t="s">
        <v>53</v>
      </c>
      <c r="B8" t="s">
        <v>39</v>
      </c>
      <c r="C8" t="s">
        <v>35</v>
      </c>
      <c r="D8" t="s">
        <v>37</v>
      </c>
      <c r="E8" t="s">
        <v>42</v>
      </c>
    </row>
    <row r="9" spans="1:5" ht="12.75">
      <c r="A9" t="s">
        <v>57</v>
      </c>
      <c r="B9" t="s">
        <v>40</v>
      </c>
      <c r="C9" t="s">
        <v>35</v>
      </c>
      <c r="D9" t="s">
        <v>37</v>
      </c>
      <c r="E9" t="s">
        <v>42</v>
      </c>
    </row>
    <row r="10" spans="1:5" ht="12.75">
      <c r="A10" t="s">
        <v>65</v>
      </c>
      <c r="B10" t="s">
        <v>39</v>
      </c>
      <c r="C10" t="s">
        <v>35</v>
      </c>
      <c r="D10" t="s">
        <v>37</v>
      </c>
      <c r="E10" t="s">
        <v>42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B35" sqref="B35"/>
    </sheetView>
  </sheetViews>
  <sheetFormatPr defaultColWidth="11.421875" defaultRowHeight="12" customHeight="1"/>
  <cols>
    <col min="1" max="1" width="38.140625" style="0" bestFit="1" customWidth="1"/>
    <col min="2" max="2" width="105.8515625" style="0" bestFit="1" customWidth="1"/>
    <col min="3" max="3" width="136.7109375" style="0" bestFit="1" customWidth="1"/>
    <col min="4" max="4" width="103.28125" style="0" bestFit="1" customWidth="1"/>
    <col min="5" max="5" width="155.8515625" style="19" customWidth="1"/>
    <col min="6" max="6" width="105.7109375" style="19" customWidth="1"/>
    <col min="7" max="7" width="70.57421875" style="19" customWidth="1"/>
    <col min="8" max="8" width="91.8515625" style="19" customWidth="1"/>
    <col min="9" max="21" width="11.421875" style="19" customWidth="1"/>
  </cols>
  <sheetData>
    <row r="1" spans="1:9" ht="12" customHeight="1">
      <c r="A1" t="s">
        <v>20</v>
      </c>
      <c r="B1" t="s">
        <v>24</v>
      </c>
      <c r="C1" t="s">
        <v>25</v>
      </c>
      <c r="D1" t="s">
        <v>26</v>
      </c>
      <c r="E1" s="19" t="s">
        <v>27</v>
      </c>
      <c r="F1" s="19" t="s">
        <v>28</v>
      </c>
      <c r="G1" s="19" t="s">
        <v>29</v>
      </c>
      <c r="H1" s="19" t="s">
        <v>30</v>
      </c>
      <c r="I1" s="19" t="s">
        <v>31</v>
      </c>
    </row>
    <row r="2" spans="1:2" ht="12" customHeight="1">
      <c r="A2" t="s">
        <v>7</v>
      </c>
      <c r="B2" t="s">
        <v>22</v>
      </c>
    </row>
    <row r="3" spans="1:2" ht="12" customHeight="1">
      <c r="A3" t="s">
        <v>6</v>
      </c>
      <c r="B3" t="s">
        <v>22</v>
      </c>
    </row>
    <row r="4" spans="1:3" ht="12" customHeight="1">
      <c r="A4" t="s">
        <v>4</v>
      </c>
      <c r="B4" t="s">
        <v>1</v>
      </c>
      <c r="C4" t="s">
        <v>0</v>
      </c>
    </row>
    <row r="5" spans="1:2" ht="12" customHeight="1">
      <c r="A5" t="s">
        <v>5</v>
      </c>
      <c r="B5" t="s">
        <v>32</v>
      </c>
    </row>
    <row r="6" spans="1:2" ht="12" customHeight="1">
      <c r="A6" t="s">
        <v>8</v>
      </c>
      <c r="B6" t="s">
        <v>32</v>
      </c>
    </row>
    <row r="7" spans="1:5" ht="12" customHeight="1">
      <c r="A7" t="s">
        <v>45</v>
      </c>
      <c r="B7" t="s">
        <v>47</v>
      </c>
      <c r="C7" t="s">
        <v>48</v>
      </c>
      <c r="D7" t="s">
        <v>49</v>
      </c>
      <c r="E7" s="19" t="s">
        <v>50</v>
      </c>
    </row>
    <row r="8" spans="1:4" ht="12" customHeight="1">
      <c r="A8" t="s">
        <v>53</v>
      </c>
      <c r="B8" t="s">
        <v>54</v>
      </c>
      <c r="C8" t="s">
        <v>55</v>
      </c>
      <c r="D8" t="s">
        <v>56</v>
      </c>
    </row>
    <row r="9" spans="1:8" ht="12" customHeight="1">
      <c r="A9" t="s">
        <v>57</v>
      </c>
      <c r="B9" t="s">
        <v>58</v>
      </c>
      <c r="C9" t="s">
        <v>59</v>
      </c>
      <c r="D9" t="s">
        <v>60</v>
      </c>
      <c r="E9" s="19" t="s">
        <v>61</v>
      </c>
      <c r="F9" s="19" t="s">
        <v>62</v>
      </c>
      <c r="G9" s="19" t="s">
        <v>63</v>
      </c>
      <c r="H9" s="19" t="s">
        <v>64</v>
      </c>
    </row>
    <row r="10" spans="1:3" ht="12" customHeight="1">
      <c r="A10" t="s">
        <v>65</v>
      </c>
      <c r="B10" s="19" t="s">
        <v>66</v>
      </c>
      <c r="C10" t="s">
        <v>67</v>
      </c>
    </row>
    <row r="12" spans="1:9" ht="12" customHeight="1">
      <c r="A12" t="s">
        <v>20</v>
      </c>
      <c r="B12" t="s">
        <v>24</v>
      </c>
      <c r="C12" t="s">
        <v>25</v>
      </c>
      <c r="D12" t="s">
        <v>26</v>
      </c>
      <c r="E12" s="19" t="s">
        <v>27</v>
      </c>
      <c r="F12" s="19" t="s">
        <v>28</v>
      </c>
      <c r="G12" s="19" t="s">
        <v>29</v>
      </c>
      <c r="H12" s="19" t="s">
        <v>30</v>
      </c>
      <c r="I12" s="19" t="s">
        <v>31</v>
      </c>
    </row>
    <row r="13" spans="1:2" ht="12" customHeight="1">
      <c r="A13" t="s">
        <v>7</v>
      </c>
      <c r="B13" t="s">
        <v>22</v>
      </c>
    </row>
    <row r="14" spans="1:2" ht="12" customHeight="1">
      <c r="A14" t="s">
        <v>6</v>
      </c>
      <c r="B14" t="s">
        <v>22</v>
      </c>
    </row>
    <row r="15" spans="1:2" ht="12" customHeight="1">
      <c r="A15" t="s">
        <v>4</v>
      </c>
      <c r="B15" t="s">
        <v>23</v>
      </c>
    </row>
    <row r="16" spans="1:2" ht="12" customHeight="1">
      <c r="A16" t="s">
        <v>5</v>
      </c>
      <c r="B16" t="s">
        <v>32</v>
      </c>
    </row>
    <row r="17" spans="1:2" ht="12" customHeight="1">
      <c r="A17" t="s">
        <v>8</v>
      </c>
      <c r="B17" t="s">
        <v>32</v>
      </c>
    </row>
    <row r="18" spans="1:5" ht="12" customHeight="1">
      <c r="A18" t="s">
        <v>45</v>
      </c>
      <c r="B18" t="s">
        <v>46</v>
      </c>
      <c r="C18" t="s">
        <v>48</v>
      </c>
      <c r="D18" t="s">
        <v>49</v>
      </c>
      <c r="E18" s="19" t="s">
        <v>51</v>
      </c>
    </row>
    <row r="19" spans="1:4" ht="12" customHeight="1">
      <c r="A19" t="s">
        <v>53</v>
      </c>
      <c r="B19" t="s">
        <v>54</v>
      </c>
      <c r="C19" t="s">
        <v>55</v>
      </c>
      <c r="D19" t="s">
        <v>56</v>
      </c>
    </row>
    <row r="20" spans="1:8" ht="12" customHeight="1">
      <c r="A20" t="s">
        <v>57</v>
      </c>
      <c r="B20" t="s">
        <v>58</v>
      </c>
      <c r="C20" t="s">
        <v>59</v>
      </c>
      <c r="D20" t="s">
        <v>60</v>
      </c>
      <c r="E20" s="19" t="s">
        <v>61</v>
      </c>
      <c r="F20" s="19" t="s">
        <v>62</v>
      </c>
      <c r="G20" s="19" t="s">
        <v>63</v>
      </c>
      <c r="H20" s="19" t="s">
        <v>64</v>
      </c>
    </row>
    <row r="21" spans="1:3" ht="12" customHeight="1">
      <c r="A21" t="s">
        <v>65</v>
      </c>
      <c r="B21" s="19" t="s">
        <v>66</v>
      </c>
      <c r="C21" t="s">
        <v>67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4:B13"/>
  <sheetViews>
    <sheetView workbookViewId="0" topLeftCell="A1">
      <selection activeCell="B6" sqref="B6"/>
    </sheetView>
  </sheetViews>
  <sheetFormatPr defaultColWidth="11.421875" defaultRowHeight="12.75"/>
  <sheetData>
    <row r="4" ht="12.75">
      <c r="B4" t="s">
        <v>21</v>
      </c>
    </row>
    <row r="5" ht="12.75">
      <c r="B5" t="s">
        <v>68</v>
      </c>
    </row>
    <row r="6" ht="12.75">
      <c r="B6" s="1" t="str">
        <f>IF(VLOOKUP('Ecran prescription avant 2007'!B6,Médicaments!A1:I10,2,FALSE)=0,"",VLOOKUP('Ecran prescription avant 2007'!B6,Médicaments!A1:I10,2,FALSE))</f>
        <v>Indication 1</v>
      </c>
    </row>
    <row r="7" ht="12.75">
      <c r="B7" s="1" t="str">
        <f>IF(VLOOKUP('Ecran prescription avant 2007'!B6,Médicaments!A1:I10,3,FALSE)=0,"",VLOOKUP('Ecran prescription avant 2007'!B6,Médicaments!A1:I10,3,FALSE))</f>
        <v>Indication 2</v>
      </c>
    </row>
    <row r="8" ht="12.75">
      <c r="B8" s="1" t="str">
        <f>IF(VLOOKUP('Ecran prescription avant 2007'!B6,Médicaments!A1:I10,4,FALSE)=0,"",VLOOKUP('Ecran prescription avant 2007'!B6,Médicaments!A1:I10,4,FALSE))</f>
        <v>Indication 3 </v>
      </c>
    </row>
    <row r="9" ht="12.75">
      <c r="B9" s="1" t="str">
        <f>IF(VLOOKUP('Ecran prescription avant 2007'!B6,Médicaments!A1:I10,5,FALSE)=0,"",VLOOKUP('Ecran prescription avant 2007'!B6,Médicaments!A1:I10,5,FALSE))</f>
        <v>Indication 4</v>
      </c>
    </row>
    <row r="10" ht="12.75">
      <c r="B10" s="1" t="str">
        <f>IF(VLOOKUP('Ecran prescription avant 2007'!B6,Médicaments!A1:I10,6,FALSE)=0,"",VLOOKUP('Ecran prescription avant 2007'!B6,Médicaments!A1:I10,6,FALSE))</f>
        <v>Indication 5</v>
      </c>
    </row>
    <row r="11" ht="12.75">
      <c r="B11" s="1" t="str">
        <f>IF(VLOOKUP('Ecran prescription avant 2007'!B6,Médicaments!A1:I10,7,FALSE)=0,"",VLOOKUP('Ecran prescription avant 2007'!B6,Médicaments!A1:I10,7,FALSE))</f>
        <v>Indication 6</v>
      </c>
    </row>
    <row r="12" ht="12.75">
      <c r="B12" s="1" t="str">
        <f>IF(VLOOKUP('Ecran prescription avant 2007'!B6,Médicaments!A1:I10,8,FALSE)=0,"",VLOOKUP('Ecran prescription avant 2007'!B6,Médicaments!A1:I10,8,FALSE))</f>
        <v>Indication 7</v>
      </c>
    </row>
    <row r="13" ht="12.75">
      <c r="B13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B13"/>
  <sheetViews>
    <sheetView workbookViewId="0" topLeftCell="A1">
      <selection activeCell="B6" sqref="B6"/>
    </sheetView>
  </sheetViews>
  <sheetFormatPr defaultColWidth="11.421875" defaultRowHeight="12.75"/>
  <sheetData>
    <row r="4" ht="12.75">
      <c r="B4" t="s">
        <v>21</v>
      </c>
    </row>
    <row r="5" ht="12.75">
      <c r="B5" t="s">
        <v>68</v>
      </c>
    </row>
    <row r="6" ht="12.75">
      <c r="B6" s="1" t="str">
        <f>IF(VLOOKUP('Ecran prescription après 2007'!B6,Médicaments!A12:I21,2,FALSE)=0,"",VLOOKUP('Ecran prescription après 2007'!B6,Médicaments!A12:I21,2,FALSE))</f>
        <v>Indication 1</v>
      </c>
    </row>
    <row r="7" ht="12.75">
      <c r="B7" s="1" t="str">
        <f>IF(VLOOKUP('Ecran prescription après 2007'!B6,Médicaments!A12:I21,3,FALSE)=0,"",VLOOKUP('Ecran prescription après 2007'!B6,Médicaments!A12:I21,3,FALSE))</f>
        <v>Indication 2</v>
      </c>
    </row>
    <row r="8" ht="12.75">
      <c r="B8" s="1" t="str">
        <f>IF(VLOOKUP('Ecran prescription après 2007'!B6,Médicaments!A12:I21,4,FALSE)=0,"",VLOOKUP('Ecran prescription après 2007'!B6,Médicaments!A12:I21,4,FALSE))</f>
        <v>Indication 3 </v>
      </c>
    </row>
    <row r="9" ht="12.75">
      <c r="B9" s="1" t="str">
        <f>IF(VLOOKUP('Ecran prescription après 2007'!B6,Médicaments!A12:I21,5,FALSE)=0,"",VLOOKUP('Ecran prescription après 2007'!B6,Médicaments!A12:I21,5,FALSE))</f>
        <v>Indication 4</v>
      </c>
    </row>
    <row r="10" ht="12.75">
      <c r="B10" s="1" t="str">
        <f>IF(VLOOKUP('Ecran prescription après 2007'!B6,Médicaments!A12:I21,6,FALSE)=0,"",VLOOKUP('Ecran prescription après 2007'!B6,Médicaments!A12:I21,6,FALSE))</f>
        <v>Indication 5</v>
      </c>
    </row>
    <row r="11" ht="12.75">
      <c r="B11" s="1" t="str">
        <f>IF(VLOOKUP('Ecran prescription après 2007'!B6,Médicaments!A12:I21,7,FALSE)=0,"",VLOOKUP('Ecran prescription après 2007'!B6,Médicaments!A12:I21,7,FALSE))</f>
        <v>Indication 6</v>
      </c>
    </row>
    <row r="12" ht="12.75">
      <c r="B12" s="1" t="str">
        <f>IF(VLOOKUP('Ecran prescription après 2007'!B6,Médicaments!A12:I21,8,FALSE)=0,"",VLOOKUP('Ecran prescription après 2007'!B6,Médicaments!A12:I21,8,FALSE))</f>
        <v>Indication 7</v>
      </c>
    </row>
    <row r="13" ht="12.75">
      <c r="B13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zoomScale="120" zoomScaleNormal="120" workbookViewId="0" topLeftCell="A1">
      <selection activeCell="B6" sqref="B6:E6"/>
    </sheetView>
  </sheetViews>
  <sheetFormatPr defaultColWidth="11.421875" defaultRowHeight="12.75"/>
  <cols>
    <col min="1" max="7" width="11.421875" style="2" customWidth="1"/>
    <col min="8" max="8" width="27.00390625" style="2" bestFit="1" customWidth="1"/>
    <col min="9" max="16384" width="11.421875" style="2" customWidth="1"/>
  </cols>
  <sheetData>
    <row r="1" spans="1:10" ht="12.75">
      <c r="A1" s="8"/>
      <c r="B1" s="9"/>
      <c r="C1" s="9"/>
      <c r="D1" s="9"/>
      <c r="E1" s="9"/>
      <c r="F1" s="9"/>
      <c r="G1" s="9"/>
      <c r="H1" s="9"/>
      <c r="I1" s="9"/>
      <c r="J1" s="10"/>
    </row>
    <row r="2" spans="1:10" ht="12.75">
      <c r="A2" s="11"/>
      <c r="B2" s="5"/>
      <c r="C2" s="5"/>
      <c r="D2" s="5"/>
      <c r="E2" s="5"/>
      <c r="F2" s="5"/>
      <c r="G2" s="5"/>
      <c r="H2" s="5"/>
      <c r="I2" s="5"/>
      <c r="J2" s="12"/>
    </row>
    <row r="3" spans="1:10" ht="12.75">
      <c r="A3" s="11"/>
      <c r="B3" s="5"/>
      <c r="C3" s="5"/>
      <c r="D3" s="5"/>
      <c r="E3" s="5"/>
      <c r="F3" s="5"/>
      <c r="G3" s="5"/>
      <c r="H3" s="6" t="s">
        <v>11</v>
      </c>
      <c r="I3" s="5"/>
      <c r="J3" s="12"/>
    </row>
    <row r="4" spans="1:10" ht="12.75">
      <c r="A4" s="11"/>
      <c r="B4" s="5"/>
      <c r="C4" s="5"/>
      <c r="D4" s="5"/>
      <c r="E4" s="5"/>
      <c r="F4" s="5"/>
      <c r="G4" s="5"/>
      <c r="H4" s="5">
        <f>IF(B6="Choisir dans la liste","",IF(OR(B13=VLOOKUP('Ecran prescription avant 2007'!B6,Médicaments!A1:I10,2,FALSE),B13=VLOOKUP('Ecran prescription avant 2007'!B6,Médicaments!A1:I10,3,FALSE),B13=VLOOKUP('Ecran prescription avant 2007'!B6,Médicaments!A1:I10,4,FALSE),B13=VLOOKUP('Ecran prescription avant 2007'!B6,Médicaments!A1:I10,5,FALSE),B13=VLOOKUP('Ecran prescription avant 2007'!B6,Médicaments!A1:I10,6,FALSE),B13=VLOOKUP('Ecran prescription avant 2007'!B6,Médicaments!A1:I10,7,FALSE),B13=VLOOKUP('Ecran prescription avant 2007'!B6,Médicaments!A1:I10,8,FALSE)),VLOOKUP(B6,'Avis CT'!A2:D10,2,FALSE),""))</f>
      </c>
      <c r="I4" s="5"/>
      <c r="J4" s="12"/>
    </row>
    <row r="5" spans="1:10" ht="12.75">
      <c r="A5" s="11"/>
      <c r="B5" s="6" t="s">
        <v>9</v>
      </c>
      <c r="C5" s="5"/>
      <c r="D5" s="5"/>
      <c r="E5" s="5"/>
      <c r="F5" s="5"/>
      <c r="G5" s="5"/>
      <c r="H5" s="5"/>
      <c r="I5" s="5"/>
      <c r="J5" s="12"/>
    </row>
    <row r="6" spans="1:11" ht="12.75">
      <c r="A6" s="11"/>
      <c r="B6" s="20" t="s">
        <v>20</v>
      </c>
      <c r="C6" s="20"/>
      <c r="D6" s="20"/>
      <c r="E6" s="20"/>
      <c r="F6" s="7"/>
      <c r="G6" s="7"/>
      <c r="H6" s="6" t="s">
        <v>10</v>
      </c>
      <c r="I6" s="7"/>
      <c r="J6" s="13"/>
      <c r="K6" s="4"/>
    </row>
    <row r="7" spans="1:11" ht="12.75">
      <c r="A7" s="11"/>
      <c r="B7" s="7"/>
      <c r="C7" s="7"/>
      <c r="D7" s="7"/>
      <c r="E7" s="7"/>
      <c r="F7" s="7"/>
      <c r="G7" s="7"/>
      <c r="H7" s="5">
        <f>IF(B6="Choisir dans la liste","",IF(OR(B13=VLOOKUP('Ecran prescription avant 2007'!B6,Médicaments!A1:I10,2,FALSE),B13=VLOOKUP('Ecran prescription avant 2007'!B6,Médicaments!A1:I10,3,FALSE),B13=VLOOKUP('Ecran prescription avant 2007'!B6,Médicaments!A1:I10,4,FALSE),B13=VLOOKUP('Ecran prescription avant 2007'!B6,Médicaments!A1:I10,5,FALSE),B13=VLOOKUP('Ecran prescription avant 2007'!B6,Médicaments!A1:I10,6,FALSE),B13=VLOOKUP('Ecran prescription avant 2007'!B6,Médicaments!A1:I10,7,FALSE),B13=VLOOKUP('Ecran prescription avant 2007'!B6,Médicaments!A1:I10,8,FALSE)),VLOOKUP(B6,'Avis CT'!A2:D10,3,FALSE),""))</f>
      </c>
      <c r="I7" s="7"/>
      <c r="J7" s="13"/>
      <c r="K7" s="4"/>
    </row>
    <row r="8" spans="1:11" ht="12.75">
      <c r="A8" s="11"/>
      <c r="B8" s="7"/>
      <c r="C8" s="7"/>
      <c r="D8" s="7"/>
      <c r="E8" s="7"/>
      <c r="F8" s="7"/>
      <c r="G8" s="7"/>
      <c r="H8" s="5"/>
      <c r="I8" s="7"/>
      <c r="J8" s="13"/>
      <c r="K8" s="4"/>
    </row>
    <row r="9" spans="1:11" ht="12.75">
      <c r="A9" s="11"/>
      <c r="B9" s="7"/>
      <c r="C9" s="7"/>
      <c r="D9" s="7"/>
      <c r="E9" s="7"/>
      <c r="F9" s="7"/>
      <c r="G9" s="7"/>
      <c r="H9" s="6" t="s">
        <v>12</v>
      </c>
      <c r="I9" s="7"/>
      <c r="J9" s="13"/>
      <c r="K9" s="4"/>
    </row>
    <row r="10" spans="1:11" ht="12.75">
      <c r="A10" s="11"/>
      <c r="B10" s="7"/>
      <c r="C10" s="7"/>
      <c r="D10" s="7"/>
      <c r="E10" s="7"/>
      <c r="F10" s="7"/>
      <c r="G10" s="7"/>
      <c r="H10" s="5">
        <f>IF(B6="Choisir dans la liste","",IF(OR(B13=VLOOKUP('Ecran prescription avant 2007'!B6,Médicaments!A1:I10,2,FALSE),B13=VLOOKUP('Ecran prescription avant 2007'!B6,Médicaments!A1:I10,3,FALSE),B13=VLOOKUP('Ecran prescription avant 2007'!B6,Médicaments!A1:I10,4,FALSE),B13=VLOOKUP('Ecran prescription avant 2007'!B6,Médicaments!A1:I10,5,FALSE),B13=VLOOKUP('Ecran prescription avant 2007'!B6,Médicaments!A1:I10,6,FALSE),B13=VLOOKUP('Ecran prescription avant 2007'!B6,Médicaments!A1:I10,7,FALSE),B13=VLOOKUP('Ecran prescription avant 2007'!B6,Médicaments!A1:I10,8,FALSE)),VLOOKUP(B6,'Avis CT'!A2:D10,4,FALSE),""))</f>
      </c>
      <c r="I10" s="7"/>
      <c r="J10" s="13"/>
      <c r="K10" s="4"/>
    </row>
    <row r="11" spans="1:10" ht="12.75">
      <c r="A11" s="11"/>
      <c r="B11" s="5"/>
      <c r="C11" s="5"/>
      <c r="D11" s="5"/>
      <c r="E11" s="5"/>
      <c r="F11" s="5"/>
      <c r="G11" s="5"/>
      <c r="H11" s="5"/>
      <c r="I11" s="5"/>
      <c r="J11" s="12"/>
    </row>
    <row r="12" spans="1:10" ht="12.75">
      <c r="A12" s="11"/>
      <c r="B12" s="6" t="s">
        <v>2</v>
      </c>
      <c r="C12" s="5"/>
      <c r="D12" s="5"/>
      <c r="E12" s="5"/>
      <c r="F12" s="5"/>
      <c r="G12" s="5"/>
      <c r="H12" s="5"/>
      <c r="I12" s="5"/>
      <c r="J12" s="12"/>
    </row>
    <row r="13" spans="1:11" ht="12.75">
      <c r="A13" s="11"/>
      <c r="B13" s="20" t="s">
        <v>21</v>
      </c>
      <c r="C13" s="20"/>
      <c r="D13" s="20"/>
      <c r="E13" s="20"/>
      <c r="F13" s="20"/>
      <c r="G13" s="20"/>
      <c r="H13" s="20"/>
      <c r="I13" s="20"/>
      <c r="J13" s="21"/>
      <c r="K13" s="4"/>
    </row>
    <row r="14" spans="1:11" ht="12.75">
      <c r="A14" s="11"/>
      <c r="B14" s="7"/>
      <c r="C14" s="7"/>
      <c r="D14" s="7"/>
      <c r="E14" s="7"/>
      <c r="F14" s="7"/>
      <c r="G14" s="7"/>
      <c r="H14" s="7"/>
      <c r="I14" s="7"/>
      <c r="J14" s="13"/>
      <c r="K14" s="4"/>
    </row>
    <row r="15" spans="1:11" ht="12.75">
      <c r="A15" s="11"/>
      <c r="B15" s="7"/>
      <c r="C15" s="7"/>
      <c r="D15" s="7"/>
      <c r="E15" s="7"/>
      <c r="F15" s="7"/>
      <c r="G15" s="7"/>
      <c r="H15" s="7"/>
      <c r="I15" s="7"/>
      <c r="J15" s="13"/>
      <c r="K15" s="4"/>
    </row>
    <row r="16" spans="1:10" ht="12.75">
      <c r="A16" s="11"/>
      <c r="B16" s="5"/>
      <c r="C16" s="5"/>
      <c r="D16" s="5"/>
      <c r="E16" s="5"/>
      <c r="F16" s="5"/>
      <c r="G16" s="5"/>
      <c r="H16" s="5"/>
      <c r="I16" s="5"/>
      <c r="J16" s="12"/>
    </row>
    <row r="17" spans="1:10" ht="12.75">
      <c r="A17" s="11"/>
      <c r="B17" s="6" t="s">
        <v>3</v>
      </c>
      <c r="C17" s="5"/>
      <c r="D17" s="5"/>
      <c r="E17" s="5"/>
      <c r="F17" s="5"/>
      <c r="G17" s="5"/>
      <c r="H17" s="5"/>
      <c r="I17" s="5"/>
      <c r="J17" s="12"/>
    </row>
    <row r="18" spans="1:10" ht="12.75">
      <c r="A18" s="11"/>
      <c r="B18" s="22">
        <f>IF(B13="Autre motif","Indiquer le motif de la prescription","")</f>
      </c>
      <c r="C18" s="23"/>
      <c r="D18" s="23"/>
      <c r="E18" s="23"/>
      <c r="F18" s="23"/>
      <c r="G18" s="23"/>
      <c r="H18" s="23"/>
      <c r="I18" s="5"/>
      <c r="J18" s="12"/>
    </row>
    <row r="19" spans="1:10" ht="12.75">
      <c r="A19" s="11"/>
      <c r="B19" s="23"/>
      <c r="C19" s="23"/>
      <c r="D19" s="23"/>
      <c r="E19" s="23"/>
      <c r="F19" s="23"/>
      <c r="G19" s="23"/>
      <c r="H19" s="23"/>
      <c r="I19" s="5"/>
      <c r="J19" s="12"/>
    </row>
    <row r="20" spans="1:10" ht="12.75">
      <c r="A20" s="11"/>
      <c r="B20" s="5"/>
      <c r="C20" s="5"/>
      <c r="D20" s="5"/>
      <c r="E20" s="5"/>
      <c r="F20" s="5"/>
      <c r="G20" s="5"/>
      <c r="H20" s="5"/>
      <c r="I20" s="5"/>
      <c r="J20" s="12"/>
    </row>
    <row r="21" spans="1:10" ht="12.75">
      <c r="A21" s="11"/>
      <c r="B21" s="6" t="s">
        <v>13</v>
      </c>
      <c r="C21" s="5"/>
      <c r="D21" s="5"/>
      <c r="E21" s="5"/>
      <c r="F21" s="5"/>
      <c r="G21" s="5"/>
      <c r="H21" s="5"/>
      <c r="I21" s="5"/>
      <c r="J21" s="12"/>
    </row>
    <row r="22" spans="1:10" ht="12.75">
      <c r="A22" s="11"/>
      <c r="B22" s="5"/>
      <c r="C22" s="5"/>
      <c r="D22" s="5"/>
      <c r="E22" s="5"/>
      <c r="F22" s="5"/>
      <c r="G22" s="5"/>
      <c r="H22" s="5"/>
      <c r="I22" s="5"/>
      <c r="J22" s="12"/>
    </row>
    <row r="23" spans="1:10" s="3" customFormat="1" ht="12.75">
      <c r="A23" s="14"/>
      <c r="B23" s="6" t="s">
        <v>14</v>
      </c>
      <c r="C23" s="6"/>
      <c r="D23" s="6" t="s">
        <v>15</v>
      </c>
      <c r="E23" s="6" t="s">
        <v>16</v>
      </c>
      <c r="F23" s="6" t="s">
        <v>17</v>
      </c>
      <c r="G23" s="6"/>
      <c r="H23" s="6" t="s">
        <v>18</v>
      </c>
      <c r="I23" s="6"/>
      <c r="J23" s="15" t="s">
        <v>19</v>
      </c>
    </row>
    <row r="24" spans="1:10" ht="12.75">
      <c r="A24" s="11"/>
      <c r="B24" s="5">
        <f>IF(B6="Choisir dans la liste","",VLOOKUP(B6,'Avis CT'!A2:E10,5,FALSE))</f>
      </c>
      <c r="C24" s="5"/>
      <c r="D24" s="5"/>
      <c r="E24" s="5"/>
      <c r="F24" s="5"/>
      <c r="G24" s="5"/>
      <c r="H24" s="5"/>
      <c r="I24" s="5"/>
      <c r="J24" s="12"/>
    </row>
    <row r="25" spans="1:10" ht="12.75">
      <c r="A25" s="11"/>
      <c r="B25" s="5"/>
      <c r="C25" s="5"/>
      <c r="D25" s="5"/>
      <c r="E25" s="5"/>
      <c r="F25" s="5"/>
      <c r="G25" s="5"/>
      <c r="H25" s="5"/>
      <c r="I25" s="5"/>
      <c r="J25" s="12"/>
    </row>
    <row r="26" spans="1:10" ht="12.75">
      <c r="A26" s="11"/>
      <c r="B26" s="5"/>
      <c r="C26" s="5"/>
      <c r="D26" s="5"/>
      <c r="E26" s="5"/>
      <c r="F26" s="5"/>
      <c r="G26" s="5"/>
      <c r="H26" s="5"/>
      <c r="I26" s="5"/>
      <c r="J26" s="12"/>
    </row>
    <row r="27" spans="1:10" ht="12.75">
      <c r="A27" s="16"/>
      <c r="B27" s="17"/>
      <c r="C27" s="17"/>
      <c r="D27" s="17"/>
      <c r="E27" s="17"/>
      <c r="F27" s="17"/>
      <c r="G27" s="17"/>
      <c r="H27" s="17"/>
      <c r="I27" s="17"/>
      <c r="J27" s="18"/>
    </row>
  </sheetData>
  <mergeCells count="3">
    <mergeCell ref="B6:E6"/>
    <mergeCell ref="B13:J13"/>
    <mergeCell ref="B18:H19"/>
  </mergeCells>
  <conditionalFormatting sqref="H7">
    <cfRule type="cellIs" priority="1" dxfId="0" operator="equal" stopIfTrue="1">
      <formula>"INSUFFISANT"</formula>
    </cfRule>
    <cfRule type="cellIs" priority="2" dxfId="1" operator="equal" stopIfTrue="1">
      <formula>"IMPORTANT"</formula>
    </cfRule>
  </conditionalFormatting>
  <conditionalFormatting sqref="H10">
    <cfRule type="cellIs" priority="3" dxfId="0" operator="equal" stopIfTrue="1">
      <formula>"Défavorable"</formula>
    </cfRule>
    <cfRule type="cellIs" priority="4" dxfId="1" operator="equal" stopIfTrue="1">
      <formula>"Favorable"</formula>
    </cfRule>
    <cfRule type="cellIs" priority="5" dxfId="0" operator="equal" stopIfTrue="1">
      <formula>"Non remboursé"</formula>
    </cfRule>
  </conditionalFormatting>
  <conditionalFormatting sqref="H4">
    <cfRule type="cellIs" priority="6" dxfId="0" operator="equal" stopIfTrue="1">
      <formula>"V = Absence d'amélioration"</formula>
    </cfRule>
    <cfRule type="cellIs" priority="7" dxfId="1" operator="equal" stopIfTrue="1">
      <formula>"MAJEUR"</formula>
    </cfRule>
  </conditionalFormatting>
  <dataValidations count="4">
    <dataValidation type="list" allowBlank="1" showInputMessage="1" showErrorMessage="1" sqref="K13:K15 B14:J15">
      <formula1>Indication</formula1>
    </dataValidation>
    <dataValidation type="list" allowBlank="1" showInputMessage="1" showErrorMessage="1" sqref="B7:E10 I6:K10 F6:G10">
      <formula1>Médicament</formula1>
    </dataValidation>
    <dataValidation type="list" allowBlank="1" showInputMessage="1" showErrorMessage="1" sqref="B13:J13">
      <formula1>ChoisirAvant</formula1>
    </dataValidation>
    <dataValidation type="list" allowBlank="1" showInputMessage="1" showErrorMessage="1" sqref="B6:E6">
      <formula1>ListeAvant</formula1>
    </dataValidation>
  </dataValidations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="120" zoomScaleNormal="120" workbookViewId="0" topLeftCell="A1">
      <selection activeCell="B6" sqref="B6:E6"/>
    </sheetView>
  </sheetViews>
  <sheetFormatPr defaultColWidth="11.421875" defaultRowHeight="12.75"/>
  <cols>
    <col min="1" max="7" width="11.421875" style="2" customWidth="1"/>
    <col min="8" max="8" width="27.00390625" style="2" bestFit="1" customWidth="1"/>
    <col min="9" max="16384" width="11.421875" style="2" customWidth="1"/>
  </cols>
  <sheetData>
    <row r="1" spans="1:10" ht="12.75">
      <c r="A1" s="8"/>
      <c r="B1" s="9"/>
      <c r="C1" s="9"/>
      <c r="D1" s="9"/>
      <c r="E1" s="9"/>
      <c r="F1" s="9"/>
      <c r="G1" s="9"/>
      <c r="H1" s="9"/>
      <c r="I1" s="9"/>
      <c r="J1" s="10"/>
    </row>
    <row r="2" spans="1:10" ht="12.75">
      <c r="A2" s="11"/>
      <c r="B2" s="5"/>
      <c r="C2" s="5"/>
      <c r="D2" s="5"/>
      <c r="E2" s="5"/>
      <c r="F2" s="5"/>
      <c r="G2" s="5"/>
      <c r="H2" s="5"/>
      <c r="I2" s="5"/>
      <c r="J2" s="12"/>
    </row>
    <row r="3" spans="1:10" ht="12.75">
      <c r="A3" s="11"/>
      <c r="B3" s="5"/>
      <c r="C3" s="5"/>
      <c r="D3" s="5"/>
      <c r="E3" s="5"/>
      <c r="F3" s="5"/>
      <c r="G3" s="5"/>
      <c r="H3" s="6" t="s">
        <v>11</v>
      </c>
      <c r="I3" s="5"/>
      <c r="J3" s="12"/>
    </row>
    <row r="4" spans="1:10" ht="12.75">
      <c r="A4" s="11"/>
      <c r="B4" s="5"/>
      <c r="C4" s="5"/>
      <c r="D4" s="5"/>
      <c r="E4" s="5"/>
      <c r="F4" s="5"/>
      <c r="G4" s="5"/>
      <c r="H4" s="5">
        <f>IF(B6="Choisir dans la liste","",IF(OR(B13=VLOOKUP('Ecran prescription après 2007'!B6,Médicaments!A12:I21,2,FALSE),B13=VLOOKUP('Ecran prescription après 2007'!B6,Médicaments!A12:I21,3,FALSE),B13=VLOOKUP('Ecran prescription après 2007'!B6,Médicaments!A12:I21,4,FALSE),B13=VLOOKUP('Ecran prescription après 2007'!B6,Médicaments!A12:I21,5,FALSE),B13=VLOOKUP('Ecran prescription après 2007'!B6,Médicaments!A12:I21,6,FALSE),B13=VLOOKUP('Ecran prescription après 2007'!B6,Médicaments!A12:I21,7,FALSE),B13=VLOOKUP('Ecran prescription après 2007'!B6,Médicaments!A12:I21,8,FALSE)),VLOOKUP(B6,'Avis CT'!A2:D10,2,FALSE),""))</f>
      </c>
      <c r="I4" s="5"/>
      <c r="J4" s="12"/>
    </row>
    <row r="5" spans="1:10" ht="12.75">
      <c r="A5" s="11"/>
      <c r="B5" s="6" t="s">
        <v>9</v>
      </c>
      <c r="C5" s="5"/>
      <c r="D5" s="5"/>
      <c r="E5" s="5"/>
      <c r="F5" s="5"/>
      <c r="G5" s="5"/>
      <c r="H5" s="5"/>
      <c r="I5" s="5"/>
      <c r="J5" s="12"/>
    </row>
    <row r="6" spans="1:11" ht="12.75">
      <c r="A6" s="11"/>
      <c r="B6" s="20" t="s">
        <v>20</v>
      </c>
      <c r="C6" s="20"/>
      <c r="D6" s="20"/>
      <c r="E6" s="20"/>
      <c r="F6" s="7"/>
      <c r="G6" s="7"/>
      <c r="H6" s="6" t="s">
        <v>10</v>
      </c>
      <c r="I6" s="7"/>
      <c r="J6" s="13"/>
      <c r="K6" s="4"/>
    </row>
    <row r="7" spans="1:11" ht="12.75">
      <c r="A7" s="11"/>
      <c r="B7" s="7"/>
      <c r="C7" s="7"/>
      <c r="D7" s="7"/>
      <c r="E7" s="7"/>
      <c r="F7" s="7"/>
      <c r="G7" s="7"/>
      <c r="H7" s="5">
        <f>IF(B6="Choisir dans la liste","",IF(OR(B13=VLOOKUP('Ecran prescription après 2007'!B6,Médicaments!A12:I21,2,FALSE),B13=VLOOKUP('Ecran prescription après 2007'!B6,Médicaments!A12:I21,3,FALSE),B13=VLOOKUP('Ecran prescription après 2007'!B6,Médicaments!A12:I21,4,FALSE),B13=VLOOKUP('Ecran prescription après 2007'!B6,Médicaments!A12:I21,5,FALSE),B13=VLOOKUP('Ecran prescription après 2007'!B6,Médicaments!A12:I21,6,FALSE),B13=VLOOKUP('Ecran prescription après 2007'!B6,Médicaments!A12:I21,7,FALSE),B13=VLOOKUP('Ecran prescription après 2007'!B6,Médicaments!A12:I21,8,FALSE)),VLOOKUP(B6,'Avis CT'!A2:D10,3,FALSE),""))</f>
      </c>
      <c r="I7" s="7"/>
      <c r="J7" s="13"/>
      <c r="K7" s="4"/>
    </row>
    <row r="8" spans="1:11" ht="12.75">
      <c r="A8" s="11"/>
      <c r="B8" s="7"/>
      <c r="C8" s="7"/>
      <c r="D8" s="7"/>
      <c r="E8" s="7"/>
      <c r="F8" s="7"/>
      <c r="G8" s="7"/>
      <c r="H8" s="5"/>
      <c r="I8" s="7"/>
      <c r="J8" s="13"/>
      <c r="K8" s="4"/>
    </row>
    <row r="9" spans="1:11" ht="12.75">
      <c r="A9" s="11"/>
      <c r="B9" s="7"/>
      <c r="C9" s="7"/>
      <c r="D9" s="7"/>
      <c r="E9" s="7"/>
      <c r="F9" s="7"/>
      <c r="G9" s="7"/>
      <c r="H9" s="6" t="s">
        <v>12</v>
      </c>
      <c r="I9" s="7"/>
      <c r="J9" s="13"/>
      <c r="K9" s="4"/>
    </row>
    <row r="10" spans="1:11" ht="12.75">
      <c r="A10" s="11"/>
      <c r="B10" s="7"/>
      <c r="C10" s="7"/>
      <c r="D10" s="7"/>
      <c r="E10" s="7"/>
      <c r="F10" s="7"/>
      <c r="G10" s="7"/>
      <c r="H10" s="5">
        <f>IF(B6="Choisir dans la liste","",IF(OR(B13=VLOOKUP('Ecran prescription après 2007'!B6,Médicaments!A12:I21,2,FALSE),B13=VLOOKUP('Ecran prescription après 2007'!B6,Médicaments!A12:I21,3,FALSE),B13=VLOOKUP('Ecran prescription après 2007'!B6,Médicaments!A12:I21,4,FALSE),B13=VLOOKUP('Ecran prescription après 2007'!B6,Médicaments!A12:I21,5,FALSE),B13=VLOOKUP('Ecran prescription après 2007'!B6,Médicaments!A12:I21,6,FALSE),B13=VLOOKUP('Ecran prescription après 2007'!B6,Médicaments!A12:I21,7,FALSE),B13=VLOOKUP('Ecran prescription après 2007'!B6,Médicaments!A12:I21,8,FALSE)),VLOOKUP(B6,'Avis CT'!A2:D10,4,FALSE),""))</f>
      </c>
      <c r="I10" s="7"/>
      <c r="J10" s="13"/>
      <c r="K10" s="4"/>
    </row>
    <row r="11" spans="1:10" ht="12.75">
      <c r="A11" s="11"/>
      <c r="B11" s="5"/>
      <c r="C11" s="5"/>
      <c r="D11" s="5"/>
      <c r="E11" s="5"/>
      <c r="F11" s="5"/>
      <c r="G11" s="5"/>
      <c r="H11" s="5"/>
      <c r="I11" s="5"/>
      <c r="J11" s="12"/>
    </row>
    <row r="12" spans="1:10" ht="12.75">
      <c r="A12" s="11"/>
      <c r="B12" s="6" t="s">
        <v>2</v>
      </c>
      <c r="C12" s="5"/>
      <c r="D12" s="5"/>
      <c r="E12" s="5"/>
      <c r="F12" s="5"/>
      <c r="G12" s="5"/>
      <c r="H12" s="5"/>
      <c r="I12" s="5"/>
      <c r="J12" s="12"/>
    </row>
    <row r="13" spans="1:11" ht="12.75">
      <c r="A13" s="11"/>
      <c r="B13" s="20" t="s">
        <v>21</v>
      </c>
      <c r="C13" s="20"/>
      <c r="D13" s="20"/>
      <c r="E13" s="20"/>
      <c r="F13" s="20"/>
      <c r="G13" s="20"/>
      <c r="H13" s="20"/>
      <c r="I13" s="20"/>
      <c r="J13" s="21"/>
      <c r="K13" s="4"/>
    </row>
    <row r="14" spans="1:11" ht="12.75">
      <c r="A14" s="11"/>
      <c r="B14" s="7"/>
      <c r="C14" s="7"/>
      <c r="D14" s="7"/>
      <c r="E14" s="7"/>
      <c r="F14" s="7"/>
      <c r="G14" s="7"/>
      <c r="H14" s="7"/>
      <c r="I14" s="7"/>
      <c r="J14" s="13"/>
      <c r="K14" s="4"/>
    </row>
    <row r="15" spans="1:11" ht="12.75">
      <c r="A15" s="11"/>
      <c r="B15" s="7"/>
      <c r="C15" s="7"/>
      <c r="D15" s="7"/>
      <c r="E15" s="7"/>
      <c r="F15" s="7"/>
      <c r="G15" s="7"/>
      <c r="H15" s="7"/>
      <c r="I15" s="7"/>
      <c r="J15" s="13"/>
      <c r="K15" s="4"/>
    </row>
    <row r="16" spans="1:10" ht="12.75">
      <c r="A16" s="11"/>
      <c r="B16" s="5"/>
      <c r="C16" s="5"/>
      <c r="D16" s="5"/>
      <c r="E16" s="5"/>
      <c r="F16" s="5"/>
      <c r="G16" s="5"/>
      <c r="H16" s="5"/>
      <c r="I16" s="5"/>
      <c r="J16" s="12"/>
    </row>
    <row r="17" spans="1:10" ht="12.75">
      <c r="A17" s="11"/>
      <c r="B17" s="6" t="s">
        <v>3</v>
      </c>
      <c r="C17" s="5"/>
      <c r="D17" s="5"/>
      <c r="E17" s="5"/>
      <c r="F17" s="5"/>
      <c r="G17" s="5"/>
      <c r="H17" s="5"/>
      <c r="I17" s="5"/>
      <c r="J17" s="12"/>
    </row>
    <row r="18" spans="1:10" ht="12.75">
      <c r="A18" s="11"/>
      <c r="B18" s="22">
        <f>IF(B13="Autre motif","Indiquer le motif de la prescription","")</f>
      </c>
      <c r="C18" s="23"/>
      <c r="D18" s="23"/>
      <c r="E18" s="23"/>
      <c r="F18" s="23"/>
      <c r="G18" s="23"/>
      <c r="H18" s="23"/>
      <c r="I18" s="5"/>
      <c r="J18" s="12"/>
    </row>
    <row r="19" spans="1:10" ht="12.75">
      <c r="A19" s="11"/>
      <c r="B19" s="23"/>
      <c r="C19" s="23"/>
      <c r="D19" s="23"/>
      <c r="E19" s="23"/>
      <c r="F19" s="23"/>
      <c r="G19" s="23"/>
      <c r="H19" s="23"/>
      <c r="I19" s="5"/>
      <c r="J19" s="12"/>
    </row>
    <row r="20" spans="1:10" ht="12.75">
      <c r="A20" s="11"/>
      <c r="B20" s="5"/>
      <c r="C20" s="5"/>
      <c r="D20" s="5"/>
      <c r="E20" s="5"/>
      <c r="F20" s="5"/>
      <c r="G20" s="5"/>
      <c r="H20" s="5"/>
      <c r="I20" s="5"/>
      <c r="J20" s="12"/>
    </row>
    <row r="21" spans="1:10" ht="12.75">
      <c r="A21" s="11"/>
      <c r="B21" s="6" t="s">
        <v>13</v>
      </c>
      <c r="C21" s="5"/>
      <c r="D21" s="5"/>
      <c r="E21" s="5"/>
      <c r="F21" s="5"/>
      <c r="G21" s="5"/>
      <c r="H21" s="5"/>
      <c r="I21" s="5"/>
      <c r="J21" s="12"/>
    </row>
    <row r="22" spans="1:10" ht="12.75">
      <c r="A22" s="11"/>
      <c r="B22" s="5"/>
      <c r="C22" s="5"/>
      <c r="D22" s="5"/>
      <c r="E22" s="5"/>
      <c r="F22" s="5"/>
      <c r="G22" s="5"/>
      <c r="H22" s="5"/>
      <c r="I22" s="5"/>
      <c r="J22" s="12"/>
    </row>
    <row r="23" spans="1:10" s="3" customFormat="1" ht="12.75">
      <c r="A23" s="14"/>
      <c r="B23" s="6" t="s">
        <v>14</v>
      </c>
      <c r="C23" s="6"/>
      <c r="D23" s="6" t="s">
        <v>15</v>
      </c>
      <c r="E23" s="6" t="s">
        <v>16</v>
      </c>
      <c r="F23" s="6" t="s">
        <v>17</v>
      </c>
      <c r="G23" s="6"/>
      <c r="H23" s="6" t="s">
        <v>18</v>
      </c>
      <c r="I23" s="6"/>
      <c r="J23" s="15" t="s">
        <v>19</v>
      </c>
    </row>
    <row r="24" spans="1:10" ht="12.75">
      <c r="A24" s="11"/>
      <c r="B24" s="5">
        <f>IF(B6="Choisir dans la liste","",VLOOKUP(B6,'Avis CT'!A2:E10,5,FALSE))</f>
      </c>
      <c r="C24" s="5"/>
      <c r="D24" s="5"/>
      <c r="E24" s="5"/>
      <c r="F24" s="5"/>
      <c r="G24" s="5"/>
      <c r="H24" s="5"/>
      <c r="I24" s="5"/>
      <c r="J24" s="12"/>
    </row>
    <row r="25" spans="1:10" ht="12.75">
      <c r="A25" s="11"/>
      <c r="B25" s="5"/>
      <c r="C25" s="5"/>
      <c r="D25" s="5"/>
      <c r="E25" s="5"/>
      <c r="F25" s="5"/>
      <c r="G25" s="5"/>
      <c r="H25" s="5"/>
      <c r="I25" s="5"/>
      <c r="J25" s="12"/>
    </row>
    <row r="26" spans="1:10" ht="12.75">
      <c r="A26" s="11"/>
      <c r="B26" s="5"/>
      <c r="C26" s="5"/>
      <c r="D26" s="5"/>
      <c r="E26" s="5"/>
      <c r="F26" s="5"/>
      <c r="G26" s="5"/>
      <c r="H26" s="5"/>
      <c r="I26" s="5"/>
      <c r="J26" s="12"/>
    </row>
    <row r="27" spans="1:10" ht="12.75">
      <c r="A27" s="16"/>
      <c r="B27" s="17"/>
      <c r="C27" s="17"/>
      <c r="D27" s="17"/>
      <c r="E27" s="17"/>
      <c r="F27" s="17"/>
      <c r="G27" s="17"/>
      <c r="H27" s="17"/>
      <c r="I27" s="17"/>
      <c r="J27" s="18"/>
    </row>
  </sheetData>
  <mergeCells count="3">
    <mergeCell ref="B6:E6"/>
    <mergeCell ref="B13:J13"/>
    <mergeCell ref="B18:H19"/>
  </mergeCells>
  <conditionalFormatting sqref="H7">
    <cfRule type="cellIs" priority="1" dxfId="0" operator="equal" stopIfTrue="1">
      <formula>"INSUFFISANT"</formula>
    </cfRule>
    <cfRule type="cellIs" priority="2" dxfId="1" operator="equal" stopIfTrue="1">
      <formula>"IMPORTANT"</formula>
    </cfRule>
  </conditionalFormatting>
  <conditionalFormatting sqref="H10">
    <cfRule type="cellIs" priority="3" dxfId="0" operator="equal" stopIfTrue="1">
      <formula>"Défavorable"</formula>
    </cfRule>
    <cfRule type="cellIs" priority="4" dxfId="1" operator="equal" stopIfTrue="1">
      <formula>"Favorable"</formula>
    </cfRule>
    <cfRule type="cellIs" priority="5" dxfId="0" operator="equal" stopIfTrue="1">
      <formula>"Non remboursé"</formula>
    </cfRule>
  </conditionalFormatting>
  <conditionalFormatting sqref="H4">
    <cfRule type="cellIs" priority="6" dxfId="0" operator="equal" stopIfTrue="1">
      <formula>"V = Absence d'amélioration"</formula>
    </cfRule>
    <cfRule type="cellIs" priority="7" dxfId="1" operator="equal" stopIfTrue="1">
      <formula>"MAJEUR"</formula>
    </cfRule>
  </conditionalFormatting>
  <dataValidations count="4">
    <dataValidation type="list" allowBlank="1" showInputMessage="1" showErrorMessage="1" sqref="K13:K15 B14:J15">
      <formula1>Indication</formula1>
    </dataValidation>
    <dataValidation type="list" allowBlank="1" showInputMessage="1" showErrorMessage="1" sqref="B7:E10 I6:K10 F6:G10">
      <formula1>Médicament</formula1>
    </dataValidation>
    <dataValidation type="list" allowBlank="1" showInputMessage="1" showErrorMessage="1" sqref="B13:J13">
      <formula1>ChoisirAprès</formula1>
    </dataValidation>
    <dataValidation type="list" allowBlank="1" showInputMessage="1" showErrorMessage="1" sqref="B6:E6">
      <formula1>ListeAprès</formula1>
    </dataValidation>
  </dataValidations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PESTY</dc:creator>
  <cp:keywords/>
  <dc:description/>
  <cp:lastModifiedBy>François PESTY</cp:lastModifiedBy>
  <dcterms:created xsi:type="dcterms:W3CDTF">2011-01-20T18:22:43Z</dcterms:created>
  <dcterms:modified xsi:type="dcterms:W3CDTF">2011-01-23T08:47:48Z</dcterms:modified>
  <cp:category/>
  <cp:version/>
  <cp:contentType/>
  <cp:contentStatus/>
</cp:coreProperties>
</file>