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15" windowHeight="8220" firstSheet="3" activeTab="7"/>
  </bookViews>
  <sheets>
    <sheet name="parts de marché dépenses" sheetId="1" r:id="rId1"/>
    <sheet name="parts de marché unités" sheetId="2" r:id="rId2"/>
    <sheet name="coûts unitaires moyens" sheetId="3" r:id="rId3"/>
    <sheet name="Dépenses" sheetId="4" r:id="rId4"/>
    <sheet name="Dépenses totales" sheetId="5" r:id="rId5"/>
    <sheet name="volumes" sheetId="6" r:id="rId6"/>
    <sheet name="volumes totaux" sheetId="7" r:id="rId7"/>
    <sheet name="Req1" sheetId="8" r:id="rId8"/>
    <sheet name="Chiffres" sheetId="9" r:id="rId9"/>
    <sheet name="Echelles" sheetId="10" r:id="rId10"/>
    <sheet name="En-tête" sheetId="11" r:id="rId11"/>
  </sheets>
  <definedNames/>
  <calcPr fullCalcOnLoad="1"/>
</workbook>
</file>

<file path=xl/sharedStrings.xml><?xml version="1.0" encoding="utf-8"?>
<sst xmlns="http://schemas.openxmlformats.org/spreadsheetml/2006/main" count="87" uniqueCount="52">
  <si>
    <t>Dépense 2006</t>
  </si>
  <si>
    <t>Dépense 2007</t>
  </si>
  <si>
    <t>Médicament</t>
  </si>
  <si>
    <t>Total</t>
  </si>
  <si>
    <t>En parts de marché</t>
  </si>
  <si>
    <t>Coût unitaire moyen</t>
  </si>
  <si>
    <t>Moyenne</t>
  </si>
  <si>
    <t>Volumes et montants</t>
  </si>
  <si>
    <t>2009 (projection)</t>
  </si>
  <si>
    <t>Dépense 2008</t>
  </si>
  <si>
    <t>Coller ici Req1</t>
  </si>
  <si>
    <t>Nbre unités 2006</t>
  </si>
  <si>
    <t>Nbre unités 2007</t>
  </si>
  <si>
    <t>Nbre unités 2008</t>
  </si>
  <si>
    <t>Nbre unités 2009 (projection)</t>
  </si>
  <si>
    <t>Dépense 2009 (projection)</t>
  </si>
  <si>
    <t>Nbre unités 2005</t>
  </si>
  <si>
    <t>Dépense 2005</t>
  </si>
  <si>
    <t>2005</t>
  </si>
  <si>
    <t>2006</t>
  </si>
  <si>
    <t>2007</t>
  </si>
  <si>
    <t>2008</t>
  </si>
  <si>
    <t>Etablissement / Pôle / Service / UF</t>
  </si>
  <si>
    <t xml:space="preserve">Médicaments </t>
  </si>
  <si>
    <t>Borne supérieure</t>
  </si>
  <si>
    <t>Unité principale</t>
  </si>
  <si>
    <t>Unité secondaire</t>
  </si>
  <si>
    <t>Borne inférieure</t>
  </si>
  <si>
    <t>Emplacement</t>
  </si>
  <si>
    <t>MAX Echelle</t>
  </si>
  <si>
    <t>Volumes totaux</t>
  </si>
  <si>
    <t>Volumes</t>
  </si>
  <si>
    <t>Dépenses totales</t>
  </si>
  <si>
    <t>Dépenses</t>
  </si>
  <si>
    <t>coûts unitaires moyens</t>
  </si>
  <si>
    <t>PM unités</t>
  </si>
  <si>
    <t>PM dépenses</t>
  </si>
  <si>
    <t>Nbre de produits</t>
  </si>
  <si>
    <t>DernierDeLibellé UF</t>
  </si>
  <si>
    <t>Médicaments</t>
  </si>
  <si>
    <t>Qte 2005</t>
  </si>
  <si>
    <t>Qte 2006</t>
  </si>
  <si>
    <t>Qte 2007</t>
  </si>
  <si>
    <t>Qte 2008</t>
  </si>
  <si>
    <t>Projection Qte 2009</t>
  </si>
  <si>
    <t>Projection dépense 2009</t>
  </si>
  <si>
    <t>REANIMATION (CHG)</t>
  </si>
  <si>
    <t>PIPERACILLINE ET INHIBITEUR D'ENZYME</t>
  </si>
  <si>
    <t>IMIPENEME ET INHIBITEUR D'ENZYME</t>
  </si>
  <si>
    <t>VANCOMYCINE</t>
  </si>
  <si>
    <t>CEFTAZIDIME</t>
  </si>
  <si>
    <t>LINEZOLIDE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</si>
</sst>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#,##0\ &quot;€&quot;"/>
    <numFmt numFmtId="170" formatCode="0.0%"/>
    <numFmt numFmtId="171" formatCode="#,##0.0\ &quot;€&quot;"/>
    <numFmt numFmtId="172" formatCode="#,##0.00\ ;\-#,##0.00\ "/>
    <numFmt numFmtId="173" formatCode="#,##0.00\ &quot;€&quot;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4.75"/>
      <name val="Arial"/>
      <family val="2"/>
    </font>
    <font>
      <b/>
      <sz val="18"/>
      <name val="Arial"/>
      <family val="2"/>
    </font>
    <font>
      <sz val="8.25"/>
      <name val="Arial"/>
      <family val="0"/>
    </font>
    <font>
      <b/>
      <sz val="15"/>
      <name val="Arial"/>
      <family val="2"/>
    </font>
    <font>
      <b/>
      <sz val="18.25"/>
      <name val="Arial"/>
      <family val="2"/>
    </font>
    <font>
      <b/>
      <sz val="16"/>
      <name val="Arial"/>
      <family val="2"/>
    </font>
    <font>
      <b/>
      <sz val="19.75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4.5"/>
      <name val="Arial"/>
      <family val="2"/>
    </font>
    <font>
      <b/>
      <sz val="17.75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2.75"/>
      <name val="Arial"/>
      <family val="2"/>
    </font>
    <font>
      <b/>
      <sz val="13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3" borderId="3" xfId="20" applyFont="1" applyFill="1" applyBorder="1" applyAlignment="1">
      <alignment horizontal="center" wrapText="1"/>
      <protection/>
    </xf>
    <xf numFmtId="0" fontId="1" fillId="2" borderId="3" xfId="20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173" fontId="2" fillId="0" borderId="2" xfId="0" applyNumberFormat="1" applyFont="1" applyBorder="1" applyAlignment="1">
      <alignment/>
    </xf>
    <xf numFmtId="49" fontId="3" fillId="4" borderId="4" xfId="19" applyNumberFormat="1" applyFont="1" applyFill="1" applyBorder="1" applyAlignment="1">
      <alignment horizontal="center" vertical="center" wrapText="1"/>
      <protection/>
    </xf>
    <xf numFmtId="0" fontId="3" fillId="2" borderId="4" xfId="19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0" fontId="3" fillId="5" borderId="4" xfId="19" applyFont="1" applyFill="1" applyBorder="1" applyAlignment="1">
      <alignment horizontal="center" vertical="center" wrapText="1"/>
      <protection/>
    </xf>
    <xf numFmtId="49" fontId="3" fillId="0" borderId="0" xfId="19" applyNumberFormat="1" applyFont="1" applyFill="1" applyBorder="1" applyAlignment="1">
      <alignment horizontal="center" vertical="center" wrapText="1"/>
      <protection/>
    </xf>
    <xf numFmtId="173" fontId="2" fillId="0" borderId="0" xfId="0" applyNumberFormat="1" applyFont="1" applyFill="1" applyBorder="1" applyAlignment="1">
      <alignment/>
    </xf>
    <xf numFmtId="0" fontId="1" fillId="2" borderId="3" xfId="20" applyFont="1" applyFill="1" applyBorder="1" applyAlignment="1">
      <alignment horizontal="center" vertical="center" wrapText="1"/>
      <protection/>
    </xf>
    <xf numFmtId="169" fontId="2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2" borderId="3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wrapText="1"/>
      <protection/>
    </xf>
    <xf numFmtId="0" fontId="1" fillId="0" borderId="5" xfId="20" applyFont="1" applyFill="1" applyBorder="1" applyAlignment="1">
      <alignment horizontal="right" wrapText="1"/>
      <protection/>
    </xf>
    <xf numFmtId="4" fontId="1" fillId="0" borderId="5" xfId="20" applyNumberFormat="1" applyFont="1" applyFill="1" applyBorder="1" applyAlignment="1">
      <alignment horizontal="right" wrapText="1"/>
      <protection/>
    </xf>
    <xf numFmtId="168" fontId="1" fillId="0" borderId="5" xfId="20" applyNumberFormat="1" applyFont="1" applyFill="1" applyBorder="1" applyAlignment="1">
      <alignment horizontal="right" wrapText="1"/>
      <protection/>
    </xf>
    <xf numFmtId="172" fontId="1" fillId="0" borderId="5" xfId="20" applyNumberFormat="1" applyFont="1" applyFill="1" applyBorder="1" applyAlignment="1">
      <alignment horizontal="right" wrapText="1"/>
      <protection/>
    </xf>
    <xf numFmtId="0" fontId="1" fillId="0" borderId="0" xfId="20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3" xfId="19"/>
    <cellStyle name="Normal_Req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Parts de marché (% dépenses)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-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325"/>
          <c:w val="0.5402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Chiffres!$H$27:$L$27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Chiffres!$H$28:$L$28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Chiffres!$H$29:$L$29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Chiffres!$H$30:$L$30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Chiffres!$B$31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Chiffres!$H$31:$L$31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Chiffres!$H$32:$L$32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Chiffres!$H$33:$L$33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Chiffres!$H$34:$L$34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Chiffres!$B$35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Chiffres!$H$35:$L$35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Chiffres!$B$36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Chiffres!$H$36:$L$36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Chiffres!$B$37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Chiffres!$H$37:$L$37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Chiffres!$H$38:$L$38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Chiffres!$H$39:$L$39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Chiffres!$H$40:$L$40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Chiffres!$B$41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Chiffres!$H$41:$L$41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Chiffres!$H$42:$L$42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Chiffres!$B$43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Chiffres!$H$43:$L$43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Chiffres!$H$44:$L$44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Chiffres!$H$45:$L$45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Chiffres!$B$46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Chiffres!$H$26:$L$26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Chiffres!$H$46:$L$46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% dépenses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At val="1"/>
        <c:crossBetween val="between"/>
        <c:dispUnits/>
        <c:majorUnit val="0.1"/>
        <c:minorUnit val="0.0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8"/>
          <c:y val="0.16075"/>
          <c:w val="0.38075"/>
          <c:h val="0.8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Parts de marché (% unités)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325"/>
          <c:w val="0.523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Chiffres!$C$28:$G$28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Chiffres!$C$29:$G$29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Chiffres!$C$30:$G$30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Chiffres!$B$31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Chiffres!$C$31:$G$31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Chiffres!$C$32:$G$32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Chiffres!$C$33:$G$33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Chiffres!$C$34:$G$34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Chiffres!$B$35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Chiffres!$C$35:$G$35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Chiffres!$B$36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Chiffres!$C$36:$G$36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Chiffres!$B$37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Chiffres!$C$37:$G$37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Chiffres!$C$38:$G$38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Chiffres!$C$39:$G$39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Chiffres!$C$40:$G$40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Chiffres!$B$41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Chiffres!$C$41:$G$41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Chiffres!$C$42:$G$42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Chiffres!$B$43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Chiffres!$C$43:$G$43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Chiffres!$C$44:$G$44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Chiffres!$C$45:$G$45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Chiffres!$B$46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Chiffres!$C$26:$G$26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Chiffres!$C$46:$G$46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% unités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At val="1"/>
        <c:crossBetween val="between"/>
        <c:dispUnits/>
        <c:majorUnit val="0.05"/>
        <c:minorUnit val="0.01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1815"/>
          <c:w val="0.38325"/>
          <c:h val="0.8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Coûts unitaires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325"/>
          <c:w val="0.52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Chiffres!$C$51:$G$51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Chiffres!$B$52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Chiffres!$C$52:$G$52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Chiffres!$B$53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Chiffres!$C$53:$G$53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Chiffres!$B$54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Chiffres!$C$54:$G$54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Chiffres!$B$55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Chiffres!$C$55:$G$55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Chiffres!$B$56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Chiffres!$C$56:$G$56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Chiffres!$C$57:$G$57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Chiffres!$B$58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Chiffres!$C$58:$G$58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Chiffres!$C$59:$G$59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Chiffres!$B$60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Chiffres!$C$60:$G$60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Chiffres!$B$61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Chiffres!$C$61:$G$61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Chiffres!$C$62:$G$62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Chiffres!$C$63:$G$63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Chiffres!$B$64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Chiffres!$C$64:$G$64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Chiffres!$B$65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Chiffres!$C$65:$G$65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Chiffres!$B$66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Chiffres!$C$66:$G$66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Chiffres!$B$67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Chiffres!$C$67:$G$67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Chiffres!$B$68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Chiffres!$C$68:$G$68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Chiffres!$C$69:$G$69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Chiffres!$B$70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Chiffres!$C$70:$G$70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Chiffres!$B$71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Chiffres!$C$50:$G$50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Chiffres!$C$71:$G$71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756976"/>
        <c:axId val="62377329"/>
      </c:line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Coûts unitaires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At val="1"/>
        <c:crossBetween val="between"/>
        <c:dispUnits/>
        <c:majorUnit val="5"/>
        <c:minorUnit val="1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19275"/>
          <c:w val="0.38775"/>
          <c:h val="0.8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Dépenses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-0.01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25"/>
          <c:w val="0.523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Chiffres!$H$3:$L$3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Chiffres!$H$5:$L$5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Chiffres!$H$6:$L$6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Chiffres!$H$7:$L$7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Chiffres!$H$10:$L$10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Chiffres!$H$11:$L$11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Chiffres!$H$12:$L$12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Chiffres!$H$13:$L$13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Chiffres!$H$14:$L$14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Chiffres!$H$15:$L$15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Chiffres!$H$16:$L$16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Chiffres!$H$17:$L$17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Chiffres!$H$18:$L$18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Chiffres!$H$19:$L$19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Chiffres!$H$20:$L$20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Chiffres!$H$21:$L$21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Chiffres!$H$22:$L$22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Dépenses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At val="1"/>
        <c:crossBetween val="between"/>
        <c:dispUnits/>
        <c:majorUnit val="5000"/>
        <c:minorUnit val="10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1815"/>
          <c:w val="0.39825"/>
          <c:h val="0.8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Dépenses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-0.005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25"/>
          <c:w val="0.522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Chiffres!$H$3:$L$3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Chiffres!$H$5:$L$5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Chiffres!$H$6:$L$6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Chiffres!$H$7:$L$7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Chiffres!$H$10:$L$10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Chiffres!$H$11:$L$11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Chiffres!$H$12:$L$12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Chiffres!$H$13:$L$13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Chiffres!$H$14:$L$14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Chiffres!$H$15:$L$15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Chiffres!$H$16:$L$16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Chiffres!$H$17:$L$17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Chiffres!$H$18:$L$18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Chiffres!$H$19:$L$19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Chiffres!$H$20:$L$20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Chiffres!$H$21:$L$21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Chiffres!$H$22:$L$22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Chiffres!$B$23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Chiffres!$H$2:$L$2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Chiffres!$H$23:$L$23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Dépenses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At val="1"/>
        <c:crossBetween val="between"/>
        <c:dispUnits/>
        <c:majorUnit val="5000"/>
        <c:minorUnit val="10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19475"/>
          <c:w val="0.39825"/>
          <c:h val="0.8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Volumes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ETS X - Date ##/##/####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25"/>
          <c:w val="0.513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Chiffres!$C$16:$G$16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Chiffres!$C$17:$G$17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Chiffres!$C$18:$G$18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Chiffres!$C$19:$G$19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Volumes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20225"/>
          <c:w val="0.396"/>
          <c:h val="0.7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Volumes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Panier de médicaments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ETS X - Date ##/##/####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225"/>
          <c:w val="0.505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Chiffres!$B$3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Chiffres!$B$5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Chiffres!$B$7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Chiffres!$B$10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Chiffres!$B$11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Chiffres!$B$12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Chiffres!$B$13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Chiffres!$B$14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Chiffres!$B$15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Chiffres!$B$16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Chiffres!$C$16:$G$16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Chiffres!$B$17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Chiffres!$C$17:$G$17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Chiffres!$B$18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Chiffres!$C$18:$G$18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Chiffres!$B$19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Chiffres!$C$19:$G$19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Chiffres!$B$20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Chiffres!$B$21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Chiffres!$B$22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Chiffres!$B$23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Chiffres!$C$2:$G$2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(projection)</c:v>
                </c:pt>
              </c:strCache>
            </c:strRef>
          </c:cat>
          <c:val>
            <c:numRef>
              <c:f>Chiffres!$C$23:$G$23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Volumes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At val="1"/>
        <c:crossBetween val="between"/>
        <c:dispUnits/>
        <c:majorUnit val="1000"/>
        <c:minorUnit val="500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965"/>
          <c:w val="0.396"/>
          <c:h val="0.8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6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7"/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</xdr:colOff>
      <xdr:row>0</xdr:row>
      <xdr:rowOff>9525</xdr:rowOff>
    </xdr:from>
    <xdr:to>
      <xdr:col>13</xdr:col>
      <xdr:colOff>0</xdr:colOff>
      <xdr:row>2</xdr:row>
      <xdr:rowOff>171450</xdr:rowOff>
    </xdr:to>
    <xdr:sp macro="[0]!Mise_en_forme_graphiques_tridim">
      <xdr:nvSpPr>
        <xdr:cNvPr id="1" name="TextBox 6"/>
        <xdr:cNvSpPr txBox="1">
          <a:spLocks noChangeArrowheads="1"/>
        </xdr:cNvSpPr>
      </xdr:nvSpPr>
      <xdr:spPr>
        <a:xfrm>
          <a:off x="9829800" y="9525"/>
          <a:ext cx="752475" cy="809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Cliquer ici 
pour lancer 
la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L6"/>
  <sheetViews>
    <sheetView tabSelected="1" workbookViewId="0" topLeftCell="A1">
      <selection activeCell="A1" sqref="A1:L6"/>
    </sheetView>
  </sheetViews>
  <sheetFormatPr defaultColWidth="11.421875" defaultRowHeight="12.75"/>
  <cols>
    <col min="2" max="2" width="21.57421875" style="0" customWidth="1"/>
  </cols>
  <sheetData>
    <row r="1" spans="1:12" s="10" customFormat="1" ht="12.75">
      <c r="A1" s="21" t="s">
        <v>38</v>
      </c>
      <c r="B1" s="21" t="s">
        <v>39</v>
      </c>
      <c r="C1" s="21" t="s">
        <v>40</v>
      </c>
      <c r="D1" s="21" t="s">
        <v>41</v>
      </c>
      <c r="E1" s="21" t="s">
        <v>42</v>
      </c>
      <c r="F1" s="21" t="s">
        <v>43</v>
      </c>
      <c r="G1" s="21" t="s">
        <v>44</v>
      </c>
      <c r="H1" s="21" t="s">
        <v>17</v>
      </c>
      <c r="I1" s="21" t="s">
        <v>0</v>
      </c>
      <c r="J1" s="21" t="s">
        <v>1</v>
      </c>
      <c r="K1" s="21" t="s">
        <v>9</v>
      </c>
      <c r="L1" s="21" t="s">
        <v>45</v>
      </c>
    </row>
    <row r="2" spans="1:12" ht="38.25">
      <c r="A2" s="22" t="s">
        <v>46</v>
      </c>
      <c r="B2" s="22" t="s">
        <v>47</v>
      </c>
      <c r="C2" s="23">
        <v>2007</v>
      </c>
      <c r="D2" s="23">
        <v>1629</v>
      </c>
      <c r="E2" s="23">
        <v>1398</v>
      </c>
      <c r="F2" s="23">
        <v>1318</v>
      </c>
      <c r="G2" s="24">
        <v>2158</v>
      </c>
      <c r="H2" s="25">
        <v>32786.34</v>
      </c>
      <c r="I2" s="25">
        <v>26611.31</v>
      </c>
      <c r="J2" s="25">
        <v>22387.92</v>
      </c>
      <c r="K2" s="25">
        <v>12851.52</v>
      </c>
      <c r="L2" s="26">
        <v>15729.45</v>
      </c>
    </row>
    <row r="3" spans="1:12" ht="38.25">
      <c r="A3" s="22" t="s">
        <v>46</v>
      </c>
      <c r="B3" s="22" t="s">
        <v>48</v>
      </c>
      <c r="C3" s="23">
        <v>953</v>
      </c>
      <c r="D3" s="23">
        <v>340</v>
      </c>
      <c r="E3" s="23">
        <v>916</v>
      </c>
      <c r="F3" s="23">
        <v>652</v>
      </c>
      <c r="G3" s="24">
        <v>733</v>
      </c>
      <c r="H3" s="25">
        <v>11905</v>
      </c>
      <c r="I3" s="25">
        <v>4144.14</v>
      </c>
      <c r="J3" s="25">
        <v>11930.43</v>
      </c>
      <c r="K3" s="25">
        <v>8652.78</v>
      </c>
      <c r="L3" s="26">
        <v>5828.7315</v>
      </c>
    </row>
    <row r="4" spans="1:12" ht="25.5">
      <c r="A4" s="22" t="s">
        <v>46</v>
      </c>
      <c r="B4" s="22" t="s">
        <v>49</v>
      </c>
      <c r="C4" s="23">
        <v>1575</v>
      </c>
      <c r="D4" s="23">
        <v>1450</v>
      </c>
      <c r="E4" s="23">
        <v>1174</v>
      </c>
      <c r="F4" s="23">
        <v>2005</v>
      </c>
      <c r="G4" s="24">
        <v>1866</v>
      </c>
      <c r="H4" s="25">
        <v>2786.13</v>
      </c>
      <c r="I4" s="25">
        <v>2590.37</v>
      </c>
      <c r="J4" s="25">
        <v>2097.38</v>
      </c>
      <c r="K4" s="25">
        <v>3153.35</v>
      </c>
      <c r="L4" s="26">
        <v>2756.7019999999998</v>
      </c>
    </row>
    <row r="5" spans="1:12" ht="25.5">
      <c r="A5" s="22" t="s">
        <v>46</v>
      </c>
      <c r="B5" s="22" t="s">
        <v>50</v>
      </c>
      <c r="C5" s="23">
        <v>569</v>
      </c>
      <c r="D5" s="23">
        <v>662</v>
      </c>
      <c r="E5" s="23">
        <v>328</v>
      </c>
      <c r="F5" s="23">
        <v>491</v>
      </c>
      <c r="G5" s="24">
        <v>619</v>
      </c>
      <c r="H5" s="25">
        <v>11195.66</v>
      </c>
      <c r="I5" s="25">
        <v>14328.87</v>
      </c>
      <c r="J5" s="25">
        <v>6693.82</v>
      </c>
      <c r="K5" s="25">
        <v>3325.95</v>
      </c>
      <c r="L5" s="26">
        <v>1543.2740000000001</v>
      </c>
    </row>
    <row r="6" spans="1:12" ht="25.5">
      <c r="A6" s="22" t="s">
        <v>46</v>
      </c>
      <c r="B6" s="22" t="s">
        <v>51</v>
      </c>
      <c r="C6" s="23">
        <v>59</v>
      </c>
      <c r="D6" s="23">
        <v>70</v>
      </c>
      <c r="E6" s="23">
        <v>10</v>
      </c>
      <c r="F6" s="23">
        <v>0</v>
      </c>
      <c r="G6" s="27"/>
      <c r="H6" s="25">
        <v>3738.1</v>
      </c>
      <c r="I6" s="25">
        <v>4431.14</v>
      </c>
      <c r="J6" s="25">
        <v>633.02</v>
      </c>
      <c r="K6" s="25">
        <v>0</v>
      </c>
      <c r="L6" s="2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L71"/>
  <sheetViews>
    <sheetView workbookViewId="0" topLeftCell="B1">
      <selection activeCell="G46" sqref="G46"/>
    </sheetView>
  </sheetViews>
  <sheetFormatPr defaultColWidth="11.421875" defaultRowHeight="12.75"/>
  <cols>
    <col min="1" max="1" width="32.57421875" style="0" customWidth="1"/>
    <col min="2" max="2" width="32.57421875" style="0" bestFit="1" customWidth="1"/>
    <col min="7" max="10" width="11.421875" style="7" customWidth="1"/>
  </cols>
  <sheetData>
    <row r="1" spans="2:10" s="1" customFormat="1" ht="11.25">
      <c r="B1" s="1" t="s">
        <v>7</v>
      </c>
      <c r="G1" s="6"/>
      <c r="H1" s="6"/>
      <c r="I1" s="6"/>
      <c r="J1" s="6"/>
    </row>
    <row r="2" spans="1:12" s="1" customFormat="1" ht="23.25" thickBot="1">
      <c r="A2" s="15" t="s">
        <v>22</v>
      </c>
      <c r="B2" s="15" t="s">
        <v>2</v>
      </c>
      <c r="C2" s="14" t="s">
        <v>18</v>
      </c>
      <c r="D2" s="14" t="s">
        <v>19</v>
      </c>
      <c r="E2" s="14" t="s">
        <v>20</v>
      </c>
      <c r="F2" s="14" t="s">
        <v>21</v>
      </c>
      <c r="G2" s="14" t="s">
        <v>8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8</v>
      </c>
    </row>
    <row r="3" spans="1:12" s="1" customFormat="1" ht="12" thickTop="1">
      <c r="A3" s="3" t="str">
        <f>IF(Req1!A2&lt;&gt;"",IF(Req1!A2=0,0,Req1!A2),"")</f>
        <v>REANIMATION (CHG)</v>
      </c>
      <c r="B3" s="3" t="str">
        <f>IF(Req1!B2&lt;&gt;"",IF(Req1!B2=0,0,Req1!B2),"")</f>
        <v>PIPERACILLINE ET INHIBITEUR D'ENZYME</v>
      </c>
      <c r="C3" s="4">
        <f>IF(Req1!C2&lt;&gt;"",IF(Req1!C2=0,0,Req1!C2),"")</f>
        <v>2007</v>
      </c>
      <c r="D3" s="4">
        <f>IF(Req1!D2&lt;&gt;"",IF(Req1!D2=0,0,Req1!D2),"")</f>
        <v>1629</v>
      </c>
      <c r="E3" s="4">
        <f>IF(Req1!E2&lt;&gt;"",IF(Req1!E2=0,0,Req1!E2),"")</f>
        <v>1398</v>
      </c>
      <c r="F3" s="4">
        <f>IF(Req1!F2&lt;&gt;"",IF(Req1!F2=0,0,Req1!F2),"")</f>
        <v>1318</v>
      </c>
      <c r="G3" s="4">
        <f>IF(Req1!G2&lt;&gt;"",IF(Req1!G2=0,0,Req1!G2),"")</f>
        <v>2158</v>
      </c>
      <c r="H3" s="19">
        <f>IF(Req1!H2&lt;&gt;"",IF(Req1!H2=0,0,Req1!H2),"")</f>
        <v>32786.34</v>
      </c>
      <c r="I3" s="19">
        <f>IF(Req1!I2&lt;&gt;"",IF(Req1!I2=0,0,Req1!I2),"")</f>
        <v>26611.31</v>
      </c>
      <c r="J3" s="19">
        <f>IF(Req1!J2&lt;&gt;"",IF(Req1!J2=0,0,Req1!J2),"")</f>
        <v>22387.92</v>
      </c>
      <c r="K3" s="19">
        <f>IF(Req1!K2&lt;&gt;"",IF(Req1!K2=0,0,Req1!K2),"")</f>
        <v>12851.52</v>
      </c>
      <c r="L3" s="19">
        <f>IF(Req1!L2&lt;&gt;"",IF(Req1!L2=0,0,Req1!L2),"")</f>
        <v>15729.45</v>
      </c>
    </row>
    <row r="4" spans="1:12" s="1" customFormat="1" ht="11.25">
      <c r="A4" s="3" t="str">
        <f>IF(Req1!A3&lt;&gt;"",IF(Req1!A3=0,0,Req1!A3),"")</f>
        <v>REANIMATION (CHG)</v>
      </c>
      <c r="B4" s="3" t="str">
        <f>IF(Req1!B3&lt;&gt;"",IF(Req1!B3=0,0,Req1!B3),"")</f>
        <v>IMIPENEME ET INHIBITEUR D'ENZYME</v>
      </c>
      <c r="C4" s="4">
        <f>IF(Req1!C3&lt;&gt;"",IF(Req1!C3=0,0,Req1!C3),"")</f>
        <v>953</v>
      </c>
      <c r="D4" s="4">
        <f>IF(Req1!D3&lt;&gt;"",IF(Req1!D3=0,0,Req1!D3),"")</f>
        <v>340</v>
      </c>
      <c r="E4" s="4">
        <f>IF(Req1!E3&lt;&gt;"",IF(Req1!E3=0,0,Req1!E3),"")</f>
        <v>916</v>
      </c>
      <c r="F4" s="4">
        <f>IF(Req1!F3&lt;&gt;"",IF(Req1!F3=0,0,Req1!F3),"")</f>
        <v>652</v>
      </c>
      <c r="G4" s="4">
        <f>IF(Req1!G3&lt;&gt;"",IF(Req1!G3=0,0,Req1!G3),"")</f>
        <v>733</v>
      </c>
      <c r="H4" s="19">
        <f>IF(Req1!H3&lt;&gt;"",IF(Req1!H3=0,0,Req1!H3),"")</f>
        <v>11905</v>
      </c>
      <c r="I4" s="19">
        <f>IF(Req1!I3&lt;&gt;"",IF(Req1!I3=0,0,Req1!I3),"")</f>
        <v>4144.14</v>
      </c>
      <c r="J4" s="19">
        <f>IF(Req1!J3&lt;&gt;"",IF(Req1!J3=0,0,Req1!J3),"")</f>
        <v>11930.43</v>
      </c>
      <c r="K4" s="19">
        <f>IF(Req1!K3&lt;&gt;"",IF(Req1!K3=0,0,Req1!K3),"")</f>
        <v>8652.78</v>
      </c>
      <c r="L4" s="19">
        <f>IF(Req1!L3&lt;&gt;"",IF(Req1!L3=0,0,Req1!L3),"")</f>
        <v>5828.7315</v>
      </c>
    </row>
    <row r="5" spans="1:12" s="1" customFormat="1" ht="11.25">
      <c r="A5" s="3" t="str">
        <f>IF(Req1!A4&lt;&gt;"",IF(Req1!A4=0,0,Req1!A4),"")</f>
        <v>REANIMATION (CHG)</v>
      </c>
      <c r="B5" s="3" t="str">
        <f>IF(Req1!B4&lt;&gt;"",IF(Req1!B4=0,0,Req1!B4),"")</f>
        <v>VANCOMYCINE</v>
      </c>
      <c r="C5" s="4">
        <f>IF(Req1!C4&lt;&gt;"",IF(Req1!C4=0,0,Req1!C4),"")</f>
        <v>1575</v>
      </c>
      <c r="D5" s="4">
        <f>IF(Req1!D4&lt;&gt;"",IF(Req1!D4=0,0,Req1!D4),"")</f>
        <v>1450</v>
      </c>
      <c r="E5" s="4">
        <f>IF(Req1!E4&lt;&gt;"",IF(Req1!E4=0,0,Req1!E4),"")</f>
        <v>1174</v>
      </c>
      <c r="F5" s="4">
        <f>IF(Req1!F4&lt;&gt;"",IF(Req1!F4=0,0,Req1!F4),"")</f>
        <v>2005</v>
      </c>
      <c r="G5" s="4">
        <f>IF(Req1!G4&lt;&gt;"",IF(Req1!G4=0,0,Req1!G4),"")</f>
        <v>1866</v>
      </c>
      <c r="H5" s="19">
        <f>IF(Req1!H4&lt;&gt;"",IF(Req1!H4=0,0,Req1!H4),"")</f>
        <v>2786.13</v>
      </c>
      <c r="I5" s="19">
        <f>IF(Req1!I4&lt;&gt;"",IF(Req1!I4=0,0,Req1!I4),"")</f>
        <v>2590.37</v>
      </c>
      <c r="J5" s="19">
        <f>IF(Req1!J4&lt;&gt;"",IF(Req1!J4=0,0,Req1!J4),"")</f>
        <v>2097.38</v>
      </c>
      <c r="K5" s="19">
        <f>IF(Req1!K4&lt;&gt;"",IF(Req1!K4=0,0,Req1!K4),"")</f>
        <v>3153.35</v>
      </c>
      <c r="L5" s="19">
        <f>IF(Req1!L4&lt;&gt;"",IF(Req1!L4=0,0,Req1!L4),"")</f>
        <v>2756.7019999999998</v>
      </c>
    </row>
    <row r="6" spans="1:12" s="1" customFormat="1" ht="11.25">
      <c r="A6" s="3" t="str">
        <f>IF(Req1!A5&lt;&gt;"",IF(Req1!A5=0,0,Req1!A5),"")</f>
        <v>REANIMATION (CHG)</v>
      </c>
      <c r="B6" s="3" t="str">
        <f>IF(Req1!B5&lt;&gt;"",IF(Req1!B5=0,0,Req1!B5),"")</f>
        <v>CEFTAZIDIME</v>
      </c>
      <c r="C6" s="4">
        <f>IF(Req1!C5&lt;&gt;"",IF(Req1!C5=0,0,Req1!C5),"")</f>
        <v>569</v>
      </c>
      <c r="D6" s="4">
        <f>IF(Req1!D5&lt;&gt;"",IF(Req1!D5=0,0,Req1!D5),"")</f>
        <v>662</v>
      </c>
      <c r="E6" s="4">
        <f>IF(Req1!E5&lt;&gt;"",IF(Req1!E5=0,0,Req1!E5),"")</f>
        <v>328</v>
      </c>
      <c r="F6" s="4">
        <f>IF(Req1!F5&lt;&gt;"",IF(Req1!F5=0,0,Req1!F5),"")</f>
        <v>491</v>
      </c>
      <c r="G6" s="4">
        <f>IF(Req1!G5&lt;&gt;"",IF(Req1!G5=0,0,Req1!G5),"")</f>
        <v>619</v>
      </c>
      <c r="H6" s="19">
        <f>IF(Req1!H5&lt;&gt;"",IF(Req1!H5=0,0,Req1!H5),"")</f>
        <v>11195.66</v>
      </c>
      <c r="I6" s="19">
        <f>IF(Req1!I5&lt;&gt;"",IF(Req1!I5=0,0,Req1!I5),"")</f>
        <v>14328.87</v>
      </c>
      <c r="J6" s="19">
        <f>IF(Req1!J5&lt;&gt;"",IF(Req1!J5=0,0,Req1!J5),"")</f>
        <v>6693.82</v>
      </c>
      <c r="K6" s="19">
        <f>IF(Req1!K5&lt;&gt;"",IF(Req1!K5=0,0,Req1!K5),"")</f>
        <v>3325.95</v>
      </c>
      <c r="L6" s="19">
        <f>IF(Req1!L5&lt;&gt;"",IF(Req1!L5=0,0,Req1!L5),"")</f>
        <v>1543.2740000000001</v>
      </c>
    </row>
    <row r="7" spans="1:12" s="1" customFormat="1" ht="11.25">
      <c r="A7" s="3" t="str">
        <f>IF(Req1!A6&lt;&gt;"",IF(Req1!A6=0,0,Req1!A6),"")</f>
        <v>REANIMATION (CHG)</v>
      </c>
      <c r="B7" s="3" t="str">
        <f>IF(Req1!B6&lt;&gt;"",IF(Req1!B6=0,0,Req1!B6),"")</f>
        <v>LINEZOLIDE</v>
      </c>
      <c r="C7" s="4">
        <f>IF(Req1!C6&lt;&gt;"",IF(Req1!C6=0,0,Req1!C6),"")</f>
        <v>59</v>
      </c>
      <c r="D7" s="4">
        <f>IF(Req1!D6&lt;&gt;"",IF(Req1!D6=0,0,Req1!D6),"")</f>
        <v>70</v>
      </c>
      <c r="E7" s="4">
        <f>IF(Req1!E6&lt;&gt;"",IF(Req1!E6=0,0,Req1!E6),"")</f>
        <v>10</v>
      </c>
      <c r="F7" s="4">
        <f>IF(Req1!F6&lt;&gt;"",IF(Req1!F6=0,0,Req1!F6),"")</f>
        <v>0</v>
      </c>
      <c r="G7" s="4">
        <f>IF(Req1!G6&lt;&gt;"",IF(Req1!G6=0,0,Req1!G6),"")</f>
      </c>
      <c r="H7" s="19">
        <f>IF(Req1!H6&lt;&gt;"",IF(Req1!H6=0,0,Req1!H6),"")</f>
        <v>3738.1</v>
      </c>
      <c r="I7" s="19">
        <f>IF(Req1!I6&lt;&gt;"",IF(Req1!I6=0,0,Req1!I6),"")</f>
        <v>4431.14</v>
      </c>
      <c r="J7" s="19">
        <f>IF(Req1!J6&lt;&gt;"",IF(Req1!J6=0,0,Req1!J6),"")</f>
        <v>633.02</v>
      </c>
      <c r="K7" s="19">
        <f>IF(Req1!K6&lt;&gt;"",IF(Req1!K6=0,0,Req1!K6),"")</f>
        <v>0</v>
      </c>
      <c r="L7" s="19">
        <f>IF(Req1!L6&lt;&gt;"",IF(Req1!L6=0,0,Req1!L6),"")</f>
      </c>
    </row>
    <row r="8" spans="1:12" s="1" customFormat="1" ht="11.25">
      <c r="A8" s="3">
        <f>IF(Req1!A7&lt;&gt;"",IF(Req1!A7=0,0,Req1!A7),"")</f>
      </c>
      <c r="B8" s="3">
        <f>IF(Req1!B7&lt;&gt;"",IF(Req1!B7=0,0,Req1!B7),"")</f>
      </c>
      <c r="C8" s="4">
        <f>IF(Req1!C7&lt;&gt;"",IF(Req1!C7=0,0,Req1!C7),"")</f>
      </c>
      <c r="D8" s="4">
        <f>IF(Req1!D7&lt;&gt;"",IF(Req1!D7=0,0,Req1!D7),"")</f>
      </c>
      <c r="E8" s="4">
        <f>IF(Req1!E7&lt;&gt;"",IF(Req1!E7=0,0,Req1!E7),"")</f>
      </c>
      <c r="F8" s="4">
        <f>IF(Req1!F7&lt;&gt;"",IF(Req1!F7=0,0,Req1!F7),"")</f>
      </c>
      <c r="G8" s="4">
        <f>IF(Req1!G7&lt;&gt;"",IF(Req1!G7=0,0,Req1!G7),"")</f>
      </c>
      <c r="H8" s="19">
        <f>IF(Req1!H7&lt;&gt;"",IF(Req1!H7=0,0,Req1!H7),"")</f>
      </c>
      <c r="I8" s="19">
        <f>IF(Req1!I7&lt;&gt;"",IF(Req1!I7=0,0,Req1!I7),"")</f>
      </c>
      <c r="J8" s="19">
        <f>IF(Req1!J7&lt;&gt;"",IF(Req1!J7=0,0,Req1!J7),"")</f>
      </c>
      <c r="K8" s="19">
        <f>IF(Req1!K7&lt;&gt;"",IF(Req1!K7=0,0,Req1!K7),"")</f>
      </c>
      <c r="L8" s="19">
        <f>IF(Req1!L7&lt;&gt;"",IF(Req1!L7=0,0,Req1!L7),"")</f>
      </c>
    </row>
    <row r="9" spans="1:12" s="1" customFormat="1" ht="11.25">
      <c r="A9" s="3">
        <f>IF(Req1!A8&lt;&gt;"",IF(Req1!A8=0,0,Req1!A8),"")</f>
      </c>
      <c r="B9" s="3">
        <f>IF(Req1!B8&lt;&gt;"",IF(Req1!B8=0,0,Req1!B8),"")</f>
      </c>
      <c r="C9" s="4">
        <f>IF(Req1!C8&lt;&gt;"",IF(Req1!C8=0,0,Req1!C8),"")</f>
      </c>
      <c r="D9" s="4">
        <f>IF(Req1!D8&lt;&gt;"",IF(Req1!D8=0,0,Req1!D8),"")</f>
      </c>
      <c r="E9" s="4">
        <f>IF(Req1!E8&lt;&gt;"",IF(Req1!E8=0,0,Req1!E8),"")</f>
      </c>
      <c r="F9" s="4">
        <f>IF(Req1!F8&lt;&gt;"",IF(Req1!F8=0,0,Req1!F8),"")</f>
      </c>
      <c r="G9" s="4">
        <f>IF(Req1!G8&lt;&gt;"",IF(Req1!G8=0,0,Req1!G8),"")</f>
      </c>
      <c r="H9" s="19">
        <f>IF(Req1!H8&lt;&gt;"",IF(Req1!H8=0,0,Req1!H8),"")</f>
      </c>
      <c r="I9" s="19">
        <f>IF(Req1!I8&lt;&gt;"",IF(Req1!I8=0,0,Req1!I8),"")</f>
      </c>
      <c r="J9" s="19">
        <f>IF(Req1!J8&lt;&gt;"",IF(Req1!J8=0,0,Req1!J8),"")</f>
      </c>
      <c r="K9" s="19">
        <f>IF(Req1!K8&lt;&gt;"",IF(Req1!K8=0,0,Req1!K8),"")</f>
      </c>
      <c r="L9" s="19">
        <f>IF(Req1!L8&lt;&gt;"",IF(Req1!L8=0,0,Req1!L8),"")</f>
      </c>
    </row>
    <row r="10" spans="1:12" s="1" customFormat="1" ht="11.25">
      <c r="A10" s="3">
        <f>IF(Req1!A9&lt;&gt;"",IF(Req1!A9=0,0,Req1!A9),"")</f>
      </c>
      <c r="B10" s="3">
        <f>IF(Req1!B9&lt;&gt;"",IF(Req1!B9=0,0,Req1!B9),"")</f>
      </c>
      <c r="C10" s="4">
        <f>IF(Req1!C9&lt;&gt;"",IF(Req1!C9=0,0,Req1!C9),"")</f>
      </c>
      <c r="D10" s="4">
        <f>IF(Req1!D9&lt;&gt;"",IF(Req1!D9=0,0,Req1!D9),"")</f>
      </c>
      <c r="E10" s="4">
        <f>IF(Req1!E9&lt;&gt;"",IF(Req1!E9=0,0,Req1!E9),"")</f>
      </c>
      <c r="F10" s="4">
        <f>IF(Req1!F9&lt;&gt;"",IF(Req1!F9=0,0,Req1!F9),"")</f>
      </c>
      <c r="G10" s="4">
        <f>IF(Req1!G9&lt;&gt;"",IF(Req1!G9=0,0,Req1!G9),"")</f>
      </c>
      <c r="H10" s="19">
        <f>IF(Req1!H9&lt;&gt;"",IF(Req1!H9=0,0,Req1!H9),"")</f>
      </c>
      <c r="I10" s="19">
        <f>IF(Req1!I9&lt;&gt;"",IF(Req1!I9=0,0,Req1!I9),"")</f>
      </c>
      <c r="J10" s="19">
        <f>IF(Req1!J9&lt;&gt;"",IF(Req1!J9=0,0,Req1!J9),"")</f>
      </c>
      <c r="K10" s="19">
        <f>IF(Req1!K9&lt;&gt;"",IF(Req1!K9=0,0,Req1!K9),"")</f>
      </c>
      <c r="L10" s="19">
        <f>IF(Req1!L9&lt;&gt;"",IF(Req1!L9=0,0,Req1!L9),"")</f>
      </c>
    </row>
    <row r="11" spans="1:12" s="1" customFormat="1" ht="11.25">
      <c r="A11" s="3">
        <f>IF(Req1!A10&lt;&gt;"",IF(Req1!A10=0,0,Req1!A10),"")</f>
      </c>
      <c r="B11" s="3">
        <f>IF(Req1!B10&lt;&gt;"",IF(Req1!B10=0,0,Req1!B10),"")</f>
      </c>
      <c r="C11" s="4">
        <f>IF(Req1!C10&lt;&gt;"",IF(Req1!C10=0,0,Req1!C10),"")</f>
      </c>
      <c r="D11" s="4">
        <f>IF(Req1!D10&lt;&gt;"",IF(Req1!D10=0,0,Req1!D10),"")</f>
      </c>
      <c r="E11" s="4">
        <f>IF(Req1!E10&lt;&gt;"",IF(Req1!E10=0,0,Req1!E10),"")</f>
      </c>
      <c r="F11" s="4">
        <f>IF(Req1!F10&lt;&gt;"",IF(Req1!F10=0,0,Req1!F10),"")</f>
      </c>
      <c r="G11" s="4">
        <f>IF(Req1!G10&lt;&gt;"",IF(Req1!G10=0,0,Req1!G10),"")</f>
      </c>
      <c r="H11" s="19">
        <f>IF(Req1!H10&lt;&gt;"",IF(Req1!H10=0,0,Req1!H10),"")</f>
      </c>
      <c r="I11" s="19">
        <f>IF(Req1!I10&lt;&gt;"",IF(Req1!I10=0,0,Req1!I10),"")</f>
      </c>
      <c r="J11" s="19">
        <f>IF(Req1!J10&lt;&gt;"",IF(Req1!J10=0,0,Req1!J10),"")</f>
      </c>
      <c r="K11" s="19">
        <f>IF(Req1!K10&lt;&gt;"",IF(Req1!K10=0,0,Req1!K10),"")</f>
      </c>
      <c r="L11" s="19">
        <f>IF(Req1!L10&lt;&gt;"",IF(Req1!L10=0,0,Req1!L10),"")</f>
      </c>
    </row>
    <row r="12" spans="1:12" s="1" customFormat="1" ht="11.25">
      <c r="A12" s="3">
        <f>IF(Req1!A11&lt;&gt;"",IF(Req1!A11=0,0,Req1!A11),"")</f>
      </c>
      <c r="B12" s="3">
        <f>IF(Req1!B11&lt;&gt;"",IF(Req1!B11=0,0,Req1!B11),"")</f>
      </c>
      <c r="C12" s="4">
        <f>IF(Req1!C11&lt;&gt;"",IF(Req1!C11=0,0,Req1!C11),"")</f>
      </c>
      <c r="D12" s="4">
        <f>IF(Req1!D11&lt;&gt;"",IF(Req1!D11=0,0,Req1!D11),"")</f>
      </c>
      <c r="E12" s="4">
        <f>IF(Req1!E11&lt;&gt;"",IF(Req1!E11=0,0,Req1!E11),"")</f>
      </c>
      <c r="F12" s="4">
        <f>IF(Req1!F11&lt;&gt;"",IF(Req1!F11=0,0,Req1!F11),"")</f>
      </c>
      <c r="G12" s="4">
        <f>IF(Req1!G11&lt;&gt;"",IF(Req1!G11=0,0,Req1!G11),"")</f>
      </c>
      <c r="H12" s="19">
        <f>IF(Req1!H11&lt;&gt;"",IF(Req1!H11=0,0,Req1!H11),"")</f>
      </c>
      <c r="I12" s="19">
        <f>IF(Req1!I11&lt;&gt;"",IF(Req1!I11=0,0,Req1!I11),"")</f>
      </c>
      <c r="J12" s="19">
        <f>IF(Req1!J11&lt;&gt;"",IF(Req1!J11=0,0,Req1!J11),"")</f>
      </c>
      <c r="K12" s="19">
        <f>IF(Req1!K11&lt;&gt;"",IF(Req1!K11=0,0,Req1!K11),"")</f>
      </c>
      <c r="L12" s="19">
        <f>IF(Req1!L11&lt;&gt;"",IF(Req1!L11=0,0,Req1!L11),"")</f>
      </c>
    </row>
    <row r="13" spans="1:12" s="1" customFormat="1" ht="11.25">
      <c r="A13" s="3">
        <f>IF(Req1!A12&lt;&gt;"",IF(Req1!A12=0,0,Req1!A12),"")</f>
      </c>
      <c r="B13" s="3">
        <f>IF(Req1!B12&lt;&gt;"",IF(Req1!B12=0,0,Req1!B12),"")</f>
      </c>
      <c r="C13" s="4">
        <f>IF(Req1!C12&lt;&gt;"",IF(Req1!C12=0,0,Req1!C12),"")</f>
      </c>
      <c r="D13" s="4">
        <f>IF(Req1!D12&lt;&gt;"",IF(Req1!D12=0,0,Req1!D12),"")</f>
      </c>
      <c r="E13" s="4">
        <f>IF(Req1!E12&lt;&gt;"",IF(Req1!E12=0,0,Req1!E12),"")</f>
      </c>
      <c r="F13" s="4">
        <f>IF(Req1!F12&lt;&gt;"",IF(Req1!F12=0,0,Req1!F12),"")</f>
      </c>
      <c r="G13" s="4">
        <f>IF(Req1!G12&lt;&gt;"",IF(Req1!G12=0,0,Req1!G12),"")</f>
      </c>
      <c r="H13" s="19">
        <f>IF(Req1!H12&lt;&gt;"",IF(Req1!H12=0,0,Req1!H12),"")</f>
      </c>
      <c r="I13" s="19">
        <f>IF(Req1!I12&lt;&gt;"",IF(Req1!I12=0,0,Req1!I12),"")</f>
      </c>
      <c r="J13" s="19">
        <f>IF(Req1!J12&lt;&gt;"",IF(Req1!J12=0,0,Req1!J12),"")</f>
      </c>
      <c r="K13" s="19">
        <f>IF(Req1!K12&lt;&gt;"",IF(Req1!K12=0,0,Req1!K12),"")</f>
      </c>
      <c r="L13" s="19">
        <f>IF(Req1!L12&lt;&gt;"",IF(Req1!L12=0,0,Req1!L12),"")</f>
      </c>
    </row>
    <row r="14" spans="1:12" s="1" customFormat="1" ht="11.25">
      <c r="A14" s="3">
        <f>IF(Req1!A13&lt;&gt;"",IF(Req1!A13=0,0,Req1!A13),"")</f>
      </c>
      <c r="B14" s="3">
        <f>IF(Req1!B13&lt;&gt;"",IF(Req1!B13=0,0,Req1!B13),"")</f>
      </c>
      <c r="C14" s="4">
        <f>IF(Req1!C13&lt;&gt;"",IF(Req1!C13=0,0,Req1!C13),"")</f>
      </c>
      <c r="D14" s="4">
        <f>IF(Req1!D13&lt;&gt;"",IF(Req1!D13=0,0,Req1!D13),"")</f>
      </c>
      <c r="E14" s="4">
        <f>IF(Req1!E13&lt;&gt;"",IF(Req1!E13=0,0,Req1!E13),"")</f>
      </c>
      <c r="F14" s="4">
        <f>IF(Req1!F13&lt;&gt;"",IF(Req1!F13=0,0,Req1!F13),"")</f>
      </c>
      <c r="G14" s="4">
        <f>IF(Req1!G13&lt;&gt;"",IF(Req1!G13=0,0,Req1!G13),"")</f>
      </c>
      <c r="H14" s="19">
        <f>IF(Req1!H13&lt;&gt;"",IF(Req1!H13=0,0,Req1!H13),"")</f>
      </c>
      <c r="I14" s="19">
        <f>IF(Req1!I13&lt;&gt;"",IF(Req1!I13=0,0,Req1!I13),"")</f>
      </c>
      <c r="J14" s="19">
        <f>IF(Req1!J13&lt;&gt;"",IF(Req1!J13=0,0,Req1!J13),"")</f>
      </c>
      <c r="K14" s="19">
        <f>IF(Req1!K13&lt;&gt;"",IF(Req1!K13=0,0,Req1!K13),"")</f>
      </c>
      <c r="L14" s="19">
        <f>IF(Req1!L13&lt;&gt;"",IF(Req1!L13=0,0,Req1!L13),"")</f>
      </c>
    </row>
    <row r="15" spans="1:12" s="1" customFormat="1" ht="11.25">
      <c r="A15" s="3">
        <f>IF(Req1!A14&lt;&gt;"",IF(Req1!A14=0,0,Req1!A14),"")</f>
      </c>
      <c r="B15" s="3">
        <f>IF(Req1!B14&lt;&gt;"",IF(Req1!B14=0,0,Req1!B14),"")</f>
      </c>
      <c r="C15" s="4">
        <f>IF(Req1!C14&lt;&gt;"",IF(Req1!C14=0,0,Req1!C14),"")</f>
      </c>
      <c r="D15" s="4">
        <f>IF(Req1!D14&lt;&gt;"",IF(Req1!D14=0,0,Req1!D14),"")</f>
      </c>
      <c r="E15" s="4">
        <f>IF(Req1!E14&lt;&gt;"",IF(Req1!E14=0,0,Req1!E14),"")</f>
      </c>
      <c r="F15" s="4">
        <f>IF(Req1!F14&lt;&gt;"",IF(Req1!F14=0,0,Req1!F14),"")</f>
      </c>
      <c r="G15" s="4">
        <f>IF(Req1!G14&lt;&gt;"",IF(Req1!G14=0,0,Req1!G14),"")</f>
      </c>
      <c r="H15" s="19">
        <f>IF(Req1!H14&lt;&gt;"",IF(Req1!H14=0,0,Req1!H14),"")</f>
      </c>
      <c r="I15" s="19">
        <f>IF(Req1!I14&lt;&gt;"",IF(Req1!I14=0,0,Req1!I14),"")</f>
      </c>
      <c r="J15" s="19">
        <f>IF(Req1!J14&lt;&gt;"",IF(Req1!J14=0,0,Req1!J14),"")</f>
      </c>
      <c r="K15" s="19">
        <f>IF(Req1!K14&lt;&gt;"",IF(Req1!K14=0,0,Req1!K14),"")</f>
      </c>
      <c r="L15" s="19">
        <f>IF(Req1!L14&lt;&gt;"",IF(Req1!L14=0,0,Req1!L14),"")</f>
      </c>
    </row>
    <row r="16" spans="1:12" s="1" customFormat="1" ht="11.25">
      <c r="A16" s="3">
        <f>IF(Req1!A15&lt;&gt;"",IF(Req1!A15=0,0,Req1!A15),"")</f>
      </c>
      <c r="B16" s="3">
        <f>IF(Req1!B15&lt;&gt;"",IF(Req1!B15=0,0,Req1!B15),"")</f>
      </c>
      <c r="C16" s="4">
        <f>IF(Req1!C15&lt;&gt;"",IF(Req1!C15=0,0,Req1!C15),"")</f>
      </c>
      <c r="D16" s="4">
        <f>IF(Req1!D15&lt;&gt;"",IF(Req1!D15=0,0,Req1!D15),"")</f>
      </c>
      <c r="E16" s="4">
        <f>IF(Req1!E15&lt;&gt;"",IF(Req1!E15=0,0,Req1!E15),"")</f>
      </c>
      <c r="F16" s="4">
        <f>IF(Req1!F15&lt;&gt;"",IF(Req1!F15=0,0,Req1!F15),"")</f>
      </c>
      <c r="G16" s="4">
        <f>IF(Req1!G15&lt;&gt;"",IF(Req1!G15=0,0,Req1!G15),"")</f>
      </c>
      <c r="H16" s="19">
        <f>IF(Req1!H15&lt;&gt;"",IF(Req1!H15=0,0,Req1!H15),"")</f>
      </c>
      <c r="I16" s="19">
        <f>IF(Req1!I15&lt;&gt;"",IF(Req1!I15=0,0,Req1!I15),"")</f>
      </c>
      <c r="J16" s="19">
        <f>IF(Req1!J15&lt;&gt;"",IF(Req1!J15=0,0,Req1!J15),"")</f>
      </c>
      <c r="K16" s="19">
        <f>IF(Req1!K15&lt;&gt;"",IF(Req1!K15=0,0,Req1!K15),"")</f>
      </c>
      <c r="L16" s="19">
        <f>IF(Req1!L15&lt;&gt;"",IF(Req1!L15=0,0,Req1!L15),"")</f>
      </c>
    </row>
    <row r="17" spans="1:12" s="1" customFormat="1" ht="11.25">
      <c r="A17" s="3">
        <f>IF(Req1!A16&lt;&gt;"",IF(Req1!A16=0,0,Req1!A16),"")</f>
      </c>
      <c r="B17" s="3">
        <f>IF(Req1!B16&lt;&gt;"",IF(Req1!B16=0,0,Req1!B16),"")</f>
      </c>
      <c r="C17" s="4">
        <f>IF(Req1!C16&lt;&gt;"",IF(Req1!C16=0,0,Req1!C16),"")</f>
      </c>
      <c r="D17" s="4">
        <f>IF(Req1!D16&lt;&gt;"",IF(Req1!D16=0,0,Req1!D16),"")</f>
      </c>
      <c r="E17" s="4">
        <f>IF(Req1!E16&lt;&gt;"",IF(Req1!E16=0,0,Req1!E16),"")</f>
      </c>
      <c r="F17" s="4">
        <f>IF(Req1!F16&lt;&gt;"",IF(Req1!F16=0,0,Req1!F16),"")</f>
      </c>
      <c r="G17" s="4">
        <f>IF(Req1!G16&lt;&gt;"",IF(Req1!G16=0,0,Req1!G16),"")</f>
      </c>
      <c r="H17" s="19">
        <f>IF(Req1!H16&lt;&gt;"",IF(Req1!H16=0,0,Req1!H16),"")</f>
      </c>
      <c r="I17" s="19">
        <f>IF(Req1!I16&lt;&gt;"",IF(Req1!I16=0,0,Req1!I16),"")</f>
      </c>
      <c r="J17" s="19">
        <f>IF(Req1!J16&lt;&gt;"",IF(Req1!J16=0,0,Req1!J16),"")</f>
      </c>
      <c r="K17" s="19">
        <f>IF(Req1!K16&lt;&gt;"",IF(Req1!K16=0,0,Req1!K16),"")</f>
      </c>
      <c r="L17" s="19">
        <f>IF(Req1!L16&lt;&gt;"",IF(Req1!L16=0,0,Req1!L16),"")</f>
      </c>
    </row>
    <row r="18" spans="1:12" s="1" customFormat="1" ht="11.25">
      <c r="A18" s="3">
        <f>IF(Req1!A17&lt;&gt;"",IF(Req1!A17=0,0,Req1!A17),"")</f>
      </c>
      <c r="B18" s="3">
        <f>IF(Req1!B17&lt;&gt;"",IF(Req1!B17=0,0,Req1!B17),"")</f>
      </c>
      <c r="C18" s="4">
        <f>IF(Req1!C17&lt;&gt;"",IF(Req1!C17=0,0,Req1!C17),"")</f>
      </c>
      <c r="D18" s="4">
        <f>IF(Req1!D17&lt;&gt;"",IF(Req1!D17=0,0,Req1!D17),"")</f>
      </c>
      <c r="E18" s="4">
        <f>IF(Req1!E17&lt;&gt;"",IF(Req1!E17=0,0,Req1!E17),"")</f>
      </c>
      <c r="F18" s="4">
        <f>IF(Req1!F17&lt;&gt;"",IF(Req1!F17=0,0,Req1!F17),"")</f>
      </c>
      <c r="G18" s="4">
        <f>IF(Req1!G17&lt;&gt;"",IF(Req1!G17=0,0,Req1!G17),"")</f>
      </c>
      <c r="H18" s="19">
        <f>IF(Req1!H17&lt;&gt;"",IF(Req1!H17=0,0,Req1!H17),"")</f>
      </c>
      <c r="I18" s="19">
        <f>IF(Req1!I17&lt;&gt;"",IF(Req1!I17=0,0,Req1!I17),"")</f>
      </c>
      <c r="J18" s="19">
        <f>IF(Req1!J17&lt;&gt;"",IF(Req1!J17=0,0,Req1!J17),"")</f>
      </c>
      <c r="K18" s="19">
        <f>IF(Req1!K17&lt;&gt;"",IF(Req1!K17=0,0,Req1!K17),"")</f>
      </c>
      <c r="L18" s="19">
        <f>IF(Req1!L17&lt;&gt;"",IF(Req1!L17=0,0,Req1!L17),"")</f>
      </c>
    </row>
    <row r="19" spans="1:12" s="1" customFormat="1" ht="11.25">
      <c r="A19" s="3">
        <f>IF(Req1!A18&lt;&gt;"",IF(Req1!A18=0,0,Req1!A18),"")</f>
      </c>
      <c r="B19" s="3">
        <f>IF(Req1!B18&lt;&gt;"",IF(Req1!B18=0,0,Req1!B18),"")</f>
      </c>
      <c r="C19" s="4">
        <f>IF(Req1!C18&lt;&gt;"",IF(Req1!C18=0,0,Req1!C18),"")</f>
      </c>
      <c r="D19" s="4">
        <f>IF(Req1!D18&lt;&gt;"",IF(Req1!D18=0,0,Req1!D18),"")</f>
      </c>
      <c r="E19" s="4">
        <f>IF(Req1!E18&lt;&gt;"",IF(Req1!E18=0,0,Req1!E18),"")</f>
      </c>
      <c r="F19" s="4">
        <f>IF(Req1!F18&lt;&gt;"",IF(Req1!F18=0,0,Req1!F18),"")</f>
      </c>
      <c r="G19" s="4">
        <f>IF(Req1!G18&lt;&gt;"",IF(Req1!G18=0,0,Req1!G18),"")</f>
      </c>
      <c r="H19" s="19">
        <f>IF(Req1!H18&lt;&gt;"",IF(Req1!H18=0,0,Req1!H18),"")</f>
      </c>
      <c r="I19" s="19">
        <f>IF(Req1!I18&lt;&gt;"",IF(Req1!I18=0,0,Req1!I18),"")</f>
      </c>
      <c r="J19" s="19">
        <f>IF(Req1!J18&lt;&gt;"",IF(Req1!J18=0,0,Req1!J18),"")</f>
      </c>
      <c r="K19" s="19">
        <f>IF(Req1!K18&lt;&gt;"",IF(Req1!K18=0,0,Req1!K18),"")</f>
      </c>
      <c r="L19" s="19">
        <f>IF(Req1!L18&lt;&gt;"",IF(Req1!L18=0,0,Req1!L18),"")</f>
      </c>
    </row>
    <row r="20" spans="1:12" s="1" customFormat="1" ht="11.25">
      <c r="A20" s="3">
        <f>IF(Req1!A19&lt;&gt;"",IF(Req1!A19=0,0,Req1!A19),"")</f>
      </c>
      <c r="B20" s="3">
        <f>IF(Req1!B19&lt;&gt;"",IF(Req1!B19=0,0,Req1!B19),"")</f>
      </c>
      <c r="C20" s="4">
        <f>IF(Req1!C19&lt;&gt;"",IF(Req1!C19=0,0,Req1!C19),"")</f>
      </c>
      <c r="D20" s="4">
        <f>IF(Req1!D19&lt;&gt;"",IF(Req1!D19=0,0,Req1!D19),"")</f>
      </c>
      <c r="E20" s="4">
        <f>IF(Req1!E19&lt;&gt;"",IF(Req1!E19=0,0,Req1!E19),"")</f>
      </c>
      <c r="F20" s="4">
        <f>IF(Req1!F19&lt;&gt;"",IF(Req1!F19=0,0,Req1!F19),"")</f>
      </c>
      <c r="G20" s="4">
        <f>IF(Req1!G19&lt;&gt;"",IF(Req1!G19=0,0,Req1!G19),"")</f>
      </c>
      <c r="H20" s="19">
        <f>IF(Req1!H19&lt;&gt;"",IF(Req1!H19=0,0,Req1!H19),"")</f>
      </c>
      <c r="I20" s="19">
        <f>IF(Req1!I19&lt;&gt;"",IF(Req1!I19=0,0,Req1!I19),"")</f>
      </c>
      <c r="J20" s="19">
        <f>IF(Req1!J19&lt;&gt;"",IF(Req1!J19=0,0,Req1!J19),"")</f>
      </c>
      <c r="K20" s="19">
        <f>IF(Req1!K19&lt;&gt;"",IF(Req1!K19=0,0,Req1!K19),"")</f>
      </c>
      <c r="L20" s="19">
        <f>IF(Req1!L19&lt;&gt;"",IF(Req1!L19=0,0,Req1!L19),"")</f>
      </c>
    </row>
    <row r="21" spans="1:12" s="1" customFormat="1" ht="11.25">
      <c r="A21" s="3">
        <f>IF(Req1!A20&lt;&gt;"",IF(Req1!A20=0,0,Req1!A20),"")</f>
      </c>
      <c r="B21" s="3">
        <f>IF(Req1!B20&lt;&gt;"",IF(Req1!B20=0,0,Req1!B20),"")</f>
      </c>
      <c r="C21" s="4">
        <f>IF(Req1!C20&lt;&gt;"",IF(Req1!C20=0,0,Req1!C20),"")</f>
      </c>
      <c r="D21" s="4">
        <f>IF(Req1!D20&lt;&gt;"",IF(Req1!D20=0,0,Req1!D20),"")</f>
      </c>
      <c r="E21" s="4">
        <f>IF(Req1!E20&lt;&gt;"",IF(Req1!E20=0,0,Req1!E20),"")</f>
      </c>
      <c r="F21" s="4">
        <f>IF(Req1!F20&lt;&gt;"",IF(Req1!F20=0,0,Req1!F20),"")</f>
      </c>
      <c r="G21" s="4">
        <f>IF(Req1!G20&lt;&gt;"",IF(Req1!G20=0,0,Req1!G20),"")</f>
      </c>
      <c r="H21" s="19">
        <f>IF(Req1!H20&lt;&gt;"",IF(Req1!H20=0,0,Req1!H20),"")</f>
      </c>
      <c r="I21" s="19">
        <f>IF(Req1!I20&lt;&gt;"",IF(Req1!I20=0,0,Req1!I20),"")</f>
      </c>
      <c r="J21" s="19">
        <f>IF(Req1!J20&lt;&gt;"",IF(Req1!J20=0,0,Req1!J20),"")</f>
      </c>
      <c r="K21" s="19">
        <f>IF(Req1!K20&lt;&gt;"",IF(Req1!K20=0,0,Req1!K20),"")</f>
      </c>
      <c r="L21" s="19">
        <f>IF(Req1!L20&lt;&gt;"",IF(Req1!L20=0,0,Req1!L20),"")</f>
      </c>
    </row>
    <row r="22" spans="1:12" s="1" customFormat="1" ht="11.25">
      <c r="A22" s="3">
        <f>IF(Req1!A21&lt;&gt;"",IF(Req1!A21=0,0,Req1!A21),"")</f>
      </c>
      <c r="B22" s="3">
        <f>IF(Req1!B21&lt;&gt;"",IF(Req1!B21=0,0,Req1!B21),"")</f>
      </c>
      <c r="C22" s="4">
        <f>IF(Req1!C21&lt;&gt;"",IF(Req1!C21=0,0,Req1!C21),"")</f>
      </c>
      <c r="D22" s="4">
        <f>IF(Req1!D21&lt;&gt;"",IF(Req1!D21=0,0,Req1!D21),"")</f>
      </c>
      <c r="E22" s="4">
        <f>IF(Req1!E21&lt;&gt;"",IF(Req1!E21=0,0,Req1!E21),"")</f>
      </c>
      <c r="F22" s="4">
        <f>IF(Req1!F21&lt;&gt;"",IF(Req1!F21=0,0,Req1!F21),"")</f>
      </c>
      <c r="G22" s="4">
        <f>IF(Req1!G21&lt;&gt;"",IF(Req1!G21=0,0,Req1!G21),"")</f>
      </c>
      <c r="H22" s="19">
        <f>IF(Req1!H21&lt;&gt;"",IF(Req1!H21=0,0,Req1!H21),"")</f>
      </c>
      <c r="I22" s="19">
        <f>IF(Req1!I21&lt;&gt;"",IF(Req1!I21=0,0,Req1!I21),"")</f>
      </c>
      <c r="J22" s="19">
        <f>IF(Req1!J21&lt;&gt;"",IF(Req1!J21=0,0,Req1!J21),"")</f>
      </c>
      <c r="K22" s="19">
        <f>IF(Req1!K21&lt;&gt;"",IF(Req1!K21=0,0,Req1!K21),"")</f>
      </c>
      <c r="L22" s="19">
        <f>IF(Req1!L21&lt;&gt;"",IF(Req1!L21=0,0,Req1!L21),"")</f>
      </c>
    </row>
    <row r="23" spans="1:12" s="1" customFormat="1" ht="11.25">
      <c r="A23" s="3"/>
      <c r="B23" s="3" t="s">
        <v>3</v>
      </c>
      <c r="C23" s="4">
        <f aca="true" t="shared" si="0" ref="C23:L23">SUM(C3:C22)</f>
        <v>5163</v>
      </c>
      <c r="D23" s="4">
        <f t="shared" si="0"/>
        <v>4151</v>
      </c>
      <c r="E23" s="4">
        <f t="shared" si="0"/>
        <v>3826</v>
      </c>
      <c r="F23" s="4">
        <f t="shared" si="0"/>
        <v>4466</v>
      </c>
      <c r="G23" s="4">
        <f t="shared" si="0"/>
        <v>5376</v>
      </c>
      <c r="H23" s="19">
        <f t="shared" si="0"/>
        <v>62411.22999999999</v>
      </c>
      <c r="I23" s="19">
        <f t="shared" si="0"/>
        <v>52105.83</v>
      </c>
      <c r="J23" s="19">
        <f t="shared" si="0"/>
        <v>43742.56999999999</v>
      </c>
      <c r="K23" s="19">
        <f t="shared" si="0"/>
        <v>27983.600000000002</v>
      </c>
      <c r="L23" s="19">
        <f t="shared" si="0"/>
        <v>25858.1575</v>
      </c>
    </row>
    <row r="24" spans="7:10" s="1" customFormat="1" ht="11.25">
      <c r="G24" s="6"/>
      <c r="H24" s="6"/>
      <c r="I24" s="6"/>
      <c r="J24" s="6"/>
    </row>
    <row r="25" spans="2:10" s="1" customFormat="1" ht="11.25">
      <c r="B25" s="1" t="s">
        <v>4</v>
      </c>
      <c r="G25" s="6"/>
      <c r="H25" s="6"/>
      <c r="I25" s="6"/>
      <c r="J25" s="6"/>
    </row>
    <row r="26" spans="1:12" s="1" customFormat="1" ht="23.25" thickBot="1">
      <c r="A26" s="13" t="s">
        <v>22</v>
      </c>
      <c r="B26" s="13" t="s">
        <v>2</v>
      </c>
      <c r="C26" s="14" t="s">
        <v>18</v>
      </c>
      <c r="D26" s="14" t="s">
        <v>19</v>
      </c>
      <c r="E26" s="14" t="s">
        <v>20</v>
      </c>
      <c r="F26" s="14" t="s">
        <v>21</v>
      </c>
      <c r="G26" s="14" t="s">
        <v>8</v>
      </c>
      <c r="H26" s="12" t="s">
        <v>18</v>
      </c>
      <c r="I26" s="12" t="s">
        <v>19</v>
      </c>
      <c r="J26" s="12" t="s">
        <v>20</v>
      </c>
      <c r="K26" s="12" t="s">
        <v>21</v>
      </c>
      <c r="L26" s="12" t="s">
        <v>8</v>
      </c>
    </row>
    <row r="27" spans="1:12" s="1" customFormat="1" ht="12" thickTop="1">
      <c r="A27" s="3" t="str">
        <f>A3</f>
        <v>REANIMATION (CHG)</v>
      </c>
      <c r="B27" s="3" t="str">
        <f>B3</f>
        <v>PIPERACILLINE ET INHIBITEUR D'ENZYME</v>
      </c>
      <c r="C27" s="5">
        <f>IF(Req1!C2&lt;&gt;"",C3/C$23,"")</f>
        <v>0.38872748402091806</v>
      </c>
      <c r="D27" s="5">
        <f>IF(Req1!D2&lt;&gt;"",D3/D$23,"")</f>
        <v>0.3924355576969405</v>
      </c>
      <c r="E27" s="5">
        <f>IF(Req1!E2&lt;&gt;"",E3/E$23,"")</f>
        <v>0.36539466806063775</v>
      </c>
      <c r="F27" s="5">
        <f>IF(Req1!F2&lt;&gt;"",F3/F$23,"")</f>
        <v>0.29511867442901923</v>
      </c>
      <c r="G27" s="5">
        <f>IF(Req1!G2&lt;&gt;"",G3/G$23,"")</f>
        <v>0.40141369047619047</v>
      </c>
      <c r="H27" s="5">
        <f>IF(Req1!H2&lt;&gt;"",H3/H$23,"")</f>
        <v>0.525327573258851</v>
      </c>
      <c r="I27" s="5">
        <f>IF(Req1!I2&lt;&gt;"",I3/I$23,"")</f>
        <v>0.5107165551340417</v>
      </c>
      <c r="J27" s="5">
        <f>IF(Req1!J2&lt;&gt;"",J3/J$23,"")</f>
        <v>0.5118108058122786</v>
      </c>
      <c r="K27" s="5">
        <f>IF(Req1!K2&lt;&gt;"",K3/K$23,"")</f>
        <v>0.4592518475106848</v>
      </c>
      <c r="L27" s="5">
        <f>IF(Req1!L2&lt;&gt;"",L3/L$23,"")</f>
        <v>0.6082974009265741</v>
      </c>
    </row>
    <row r="28" spans="1:12" s="1" customFormat="1" ht="11.25">
      <c r="A28" s="3" t="str">
        <f aca="true" t="shared" si="1" ref="A28:B46">A4</f>
        <v>REANIMATION (CHG)</v>
      </c>
      <c r="B28" s="3" t="str">
        <f t="shared" si="1"/>
        <v>IMIPENEME ET INHIBITEUR D'ENZYME</v>
      </c>
      <c r="C28" s="5">
        <f>IF(Req1!C3&lt;&gt;"",C4/C$23,"")</f>
        <v>0.18458260701142745</v>
      </c>
      <c r="D28" s="5">
        <f>IF(Req1!D3&lt;&gt;"",D4/D$23,"")</f>
        <v>0.08190797398217298</v>
      </c>
      <c r="E28" s="5">
        <f>IF(Req1!E3&lt;&gt;"",E4/E$23,"")</f>
        <v>0.23941453214845793</v>
      </c>
      <c r="F28" s="5">
        <f>IF(Req1!F3&lt;&gt;"",F4/F$23,"")</f>
        <v>0.14599193909538738</v>
      </c>
      <c r="G28" s="5">
        <f>IF(Req1!G3&lt;&gt;"",G4/G$23,"")</f>
        <v>0.1363467261904762</v>
      </c>
      <c r="H28" s="5">
        <f>IF(Req1!H3&lt;&gt;"",H4/H$23,"")</f>
        <v>0.19075092735714394</v>
      </c>
      <c r="I28" s="5">
        <f>IF(Req1!I3&lt;&gt;"",I4/I$23,"")</f>
        <v>0.07953313477589743</v>
      </c>
      <c r="J28" s="5">
        <f>IF(Req1!J3&lt;&gt;"",J4/J$23,"")</f>
        <v>0.27274186221797214</v>
      </c>
      <c r="K28" s="5">
        <f>IF(Req1!K3&lt;&gt;"",K4/K$23,"")</f>
        <v>0.3092089652510756</v>
      </c>
      <c r="L28" s="5">
        <f>IF(Req1!L3&lt;&gt;"",L4/L$23,"")</f>
        <v>0.22541171001839552</v>
      </c>
    </row>
    <row r="29" spans="1:12" s="1" customFormat="1" ht="11.25">
      <c r="A29" s="3" t="str">
        <f t="shared" si="1"/>
        <v>REANIMATION (CHG)</v>
      </c>
      <c r="B29" s="3" t="str">
        <f t="shared" si="1"/>
        <v>VANCOMYCINE</v>
      </c>
      <c r="C29" s="5">
        <f>IF(Req1!C4&lt;&gt;"",C5/C$23,"")</f>
        <v>0.305055200464846</v>
      </c>
      <c r="D29" s="5">
        <f>IF(Req1!D4&lt;&gt;"",D5/D$23,"")</f>
        <v>0.3493134184533847</v>
      </c>
      <c r="E29" s="5">
        <f>IF(Req1!E4&lt;&gt;"",E5/E$23,"")</f>
        <v>0.30684788290642967</v>
      </c>
      <c r="F29" s="5">
        <f>IF(Req1!F4&lt;&gt;"",F5/F$23,"")</f>
        <v>0.44894760412001794</v>
      </c>
      <c r="G29" s="5">
        <f>IF(Req1!G4&lt;&gt;"",G5/G$23,"")</f>
        <v>0.3470982142857143</v>
      </c>
      <c r="H29" s="5">
        <f>IF(Req1!H4&lt;&gt;"",H5/H$23,"")</f>
        <v>0.04464148519425111</v>
      </c>
      <c r="I29" s="5">
        <f>IF(Req1!I4&lt;&gt;"",I5/I$23,"")</f>
        <v>0.04971363089312654</v>
      </c>
      <c r="J29" s="5">
        <f>IF(Req1!J4&lt;&gt;"",J5/J$23,"")</f>
        <v>0.047948257269748905</v>
      </c>
      <c r="K29" s="5">
        <f>IF(Req1!K4&lt;&gt;"",K5/K$23,"")</f>
        <v>0.11268564444889148</v>
      </c>
      <c r="L29" s="5">
        <f>IF(Req1!L4&lt;&gt;"",L5/L$23,"")</f>
        <v>0.10660860117353681</v>
      </c>
    </row>
    <row r="30" spans="1:12" s="1" customFormat="1" ht="11.25">
      <c r="A30" s="3" t="str">
        <f t="shared" si="1"/>
        <v>REANIMATION (CHG)</v>
      </c>
      <c r="B30" s="3" t="str">
        <f t="shared" si="1"/>
        <v>CEFTAZIDIME</v>
      </c>
      <c r="C30" s="5">
        <f>IF(Req1!C5&lt;&gt;"",C6/C$23,"")</f>
        <v>0.11020724385047453</v>
      </c>
      <c r="D30" s="5">
        <f>IF(Req1!D5&lt;&gt;"",D6/D$23,"")</f>
        <v>0.15947964345940738</v>
      </c>
      <c r="E30" s="5">
        <f>IF(Req1!E5&lt;&gt;"",E6/E$23,"")</f>
        <v>0.08572922111866178</v>
      </c>
      <c r="F30" s="5">
        <f>IF(Req1!F5&lt;&gt;"",F6/F$23,"")</f>
        <v>0.10994178235557546</v>
      </c>
      <c r="G30" s="5">
        <f>IF(Req1!G5&lt;&gt;"",G6/G$23,"")</f>
        <v>0.11514136904761904</v>
      </c>
      <c r="H30" s="5">
        <f>IF(Req1!H5&lt;&gt;"",H6/H$23,"")</f>
        <v>0.17938534459263183</v>
      </c>
      <c r="I30" s="5">
        <f>IF(Req1!I5&lt;&gt;"",I6/I$23,"")</f>
        <v>0.274995523533547</v>
      </c>
      <c r="J30" s="5">
        <f>IF(Req1!J5&lt;&gt;"",J6/J$23,"")</f>
        <v>0.15302758845673678</v>
      </c>
      <c r="K30" s="5">
        <f>IF(Req1!K5&lt;&gt;"",K6/K$23,"")</f>
        <v>0.11885354278934804</v>
      </c>
      <c r="L30" s="5">
        <f>IF(Req1!L5&lt;&gt;"",L6/L$23,"")</f>
        <v>0.05968228788149349</v>
      </c>
    </row>
    <row r="31" spans="1:12" s="1" customFormat="1" ht="11.25">
      <c r="A31" s="3" t="str">
        <f t="shared" si="1"/>
        <v>REANIMATION (CHG)</v>
      </c>
      <c r="B31" s="3" t="str">
        <f t="shared" si="1"/>
        <v>LINEZOLIDE</v>
      </c>
      <c r="C31" s="5">
        <f>IF(Req1!C6&lt;&gt;"",C7/C$23,"")</f>
        <v>0.011427464652333914</v>
      </c>
      <c r="D31" s="5">
        <f>IF(Req1!D6&lt;&gt;"",D7/D$23,"")</f>
        <v>0.016863406408094434</v>
      </c>
      <c r="E31" s="5">
        <f>IF(Req1!E6&lt;&gt;"",E7/E$23,"")</f>
        <v>0.0026136957658128594</v>
      </c>
      <c r="F31" s="5">
        <f>IF(Req1!F6&lt;&gt;"",F7/F$23,"")</f>
        <v>0</v>
      </c>
      <c r="G31" s="5">
        <f>IF(Req1!G6&lt;&gt;"",G7/G$23,"")</f>
      </c>
      <c r="H31" s="5">
        <f>IF(Req1!H6&lt;&gt;"",H7/H$23,"")</f>
        <v>0.059894669597122197</v>
      </c>
      <c r="I31" s="5">
        <f>IF(Req1!I6&lt;&gt;"",I7/I$23,"")</f>
        <v>0.08504115566338738</v>
      </c>
      <c r="J31" s="5">
        <f>IF(Req1!J6&lt;&gt;"",J7/J$23,"")</f>
        <v>0.014471486243263715</v>
      </c>
      <c r="K31" s="5">
        <f>IF(Req1!K6&lt;&gt;"",K7/K$23,"")</f>
        <v>0</v>
      </c>
      <c r="L31" s="5">
        <f>IF(Req1!L6&lt;&gt;"",L7/L$23,"")</f>
      </c>
    </row>
    <row r="32" spans="1:12" s="1" customFormat="1" ht="11.25">
      <c r="A32" s="3">
        <f t="shared" si="1"/>
      </c>
      <c r="B32" s="3">
        <f t="shared" si="1"/>
      </c>
      <c r="C32" s="5">
        <f>IF(Req1!C7&lt;&gt;"",C8/C$23,"")</f>
      </c>
      <c r="D32" s="5">
        <f>IF(Req1!D7&lt;&gt;"",D8/D$23,"")</f>
      </c>
      <c r="E32" s="5">
        <f>IF(Req1!E7&lt;&gt;"",E8/E$23,"")</f>
      </c>
      <c r="F32" s="5">
        <f>IF(Req1!F7&lt;&gt;"",F8/F$23,"")</f>
      </c>
      <c r="G32" s="5">
        <f>IF(Req1!G7&lt;&gt;"",G8/G$23,"")</f>
      </c>
      <c r="H32" s="5">
        <f>IF(Req1!H7&lt;&gt;"",H8/H$23,"")</f>
      </c>
      <c r="I32" s="5">
        <f>IF(Req1!I7&lt;&gt;"",I8/I$23,"")</f>
      </c>
      <c r="J32" s="5">
        <f>IF(Req1!J7&lt;&gt;"",J8/J$23,"")</f>
      </c>
      <c r="K32" s="5">
        <f>IF(Req1!K7&lt;&gt;"",K8/K$23,"")</f>
      </c>
      <c r="L32" s="5">
        <f>IF(Req1!L7&lt;&gt;"",L8/L$23,"")</f>
      </c>
    </row>
    <row r="33" spans="1:12" s="1" customFormat="1" ht="11.25">
      <c r="A33" s="3">
        <f t="shared" si="1"/>
      </c>
      <c r="B33" s="3">
        <f t="shared" si="1"/>
      </c>
      <c r="C33" s="5">
        <f>IF(Req1!C8&lt;&gt;"",C9/C$23,"")</f>
      </c>
      <c r="D33" s="5">
        <f>IF(Req1!D8&lt;&gt;"",D9/D$23,"")</f>
      </c>
      <c r="E33" s="5">
        <f>IF(Req1!E8&lt;&gt;"",E9/E$23,"")</f>
      </c>
      <c r="F33" s="5">
        <f>IF(Req1!F8&lt;&gt;"",F9/F$23,"")</f>
      </c>
      <c r="G33" s="5">
        <f>IF(Req1!G8&lt;&gt;"",G9/G$23,"")</f>
      </c>
      <c r="H33" s="5">
        <f>IF(Req1!H8&lt;&gt;"",H9/H$23,"")</f>
      </c>
      <c r="I33" s="5">
        <f>IF(Req1!I8&lt;&gt;"",I9/I$23,"")</f>
      </c>
      <c r="J33" s="5">
        <f>IF(Req1!J8&lt;&gt;"",J9/J$23,"")</f>
      </c>
      <c r="K33" s="5">
        <f>IF(Req1!K8&lt;&gt;"",K9/K$23,"")</f>
      </c>
      <c r="L33" s="5">
        <f>IF(Req1!L8&lt;&gt;"",L9/L$23,"")</f>
      </c>
    </row>
    <row r="34" spans="1:12" s="1" customFormat="1" ht="11.25">
      <c r="A34" s="3">
        <f t="shared" si="1"/>
      </c>
      <c r="B34" s="3">
        <f t="shared" si="1"/>
      </c>
      <c r="C34" s="5">
        <f>IF(Req1!C9&lt;&gt;"",C10/C$23,"")</f>
      </c>
      <c r="D34" s="5">
        <f>IF(Req1!D9&lt;&gt;"",D10/D$23,"")</f>
      </c>
      <c r="E34" s="5">
        <f>IF(Req1!E9&lt;&gt;"",E10/E$23,"")</f>
      </c>
      <c r="F34" s="5">
        <f>IF(Req1!F9&lt;&gt;"",F10/F$23,"")</f>
      </c>
      <c r="G34" s="5">
        <f>IF(Req1!G9&lt;&gt;"",G10/G$23,"")</f>
      </c>
      <c r="H34" s="5">
        <f>IF(Req1!H9&lt;&gt;"",H10/H$23,"")</f>
      </c>
      <c r="I34" s="5">
        <f>IF(Req1!I9&lt;&gt;"",I10/I$23,"")</f>
      </c>
      <c r="J34" s="5">
        <f>IF(Req1!J9&lt;&gt;"",J10/J$23,"")</f>
      </c>
      <c r="K34" s="5">
        <f>IF(Req1!K9&lt;&gt;"",K10/K$23,"")</f>
      </c>
      <c r="L34" s="5">
        <f>IF(Req1!L9&lt;&gt;"",L10/L$23,"")</f>
      </c>
    </row>
    <row r="35" spans="1:12" s="1" customFormat="1" ht="11.25">
      <c r="A35" s="3">
        <f t="shared" si="1"/>
      </c>
      <c r="B35" s="3">
        <f t="shared" si="1"/>
      </c>
      <c r="C35" s="5">
        <f>IF(Req1!C10&lt;&gt;"",C11/C$23,"")</f>
      </c>
      <c r="D35" s="5">
        <f>IF(Req1!D10&lt;&gt;"",D11/D$23,"")</f>
      </c>
      <c r="E35" s="5">
        <f>IF(Req1!E10&lt;&gt;"",E11/E$23,"")</f>
      </c>
      <c r="F35" s="5">
        <f>IF(Req1!F10&lt;&gt;"",F11/F$23,"")</f>
      </c>
      <c r="G35" s="5">
        <f>IF(Req1!G10&lt;&gt;"",G11/G$23,"")</f>
      </c>
      <c r="H35" s="5">
        <f>IF(Req1!H10&lt;&gt;"",H11/H$23,"")</f>
      </c>
      <c r="I35" s="5">
        <f>IF(Req1!I10&lt;&gt;"",I11/I$23,"")</f>
      </c>
      <c r="J35" s="5">
        <f>IF(Req1!J10&lt;&gt;"",J11/J$23,"")</f>
      </c>
      <c r="K35" s="5">
        <f>IF(Req1!K10&lt;&gt;"",K11/K$23,"")</f>
      </c>
      <c r="L35" s="5">
        <f>IF(Req1!L10&lt;&gt;"",L11/L$23,"")</f>
      </c>
    </row>
    <row r="36" spans="1:12" s="1" customFormat="1" ht="11.25">
      <c r="A36" s="3">
        <f t="shared" si="1"/>
      </c>
      <c r="B36" s="3">
        <f t="shared" si="1"/>
      </c>
      <c r="C36" s="5">
        <f>IF(Req1!C11&lt;&gt;"",C12/C$23,"")</f>
      </c>
      <c r="D36" s="5">
        <f>IF(Req1!D11&lt;&gt;"",D12/D$23,"")</f>
      </c>
      <c r="E36" s="5">
        <f>IF(Req1!E11&lt;&gt;"",E12/E$23,"")</f>
      </c>
      <c r="F36" s="5">
        <f>IF(Req1!F11&lt;&gt;"",F12/F$23,"")</f>
      </c>
      <c r="G36" s="5">
        <f>IF(Req1!G11&lt;&gt;"",G12/G$23,"")</f>
      </c>
      <c r="H36" s="5">
        <f>IF(Req1!H11&lt;&gt;"",H12/H$23,"")</f>
      </c>
      <c r="I36" s="5">
        <f>IF(Req1!I11&lt;&gt;"",I12/I$23,"")</f>
      </c>
      <c r="J36" s="5">
        <f>IF(Req1!J11&lt;&gt;"",J12/J$23,"")</f>
      </c>
      <c r="K36" s="5">
        <f>IF(Req1!K11&lt;&gt;"",K12/K$23,"")</f>
      </c>
      <c r="L36" s="5">
        <f>IF(Req1!L11&lt;&gt;"",L12/L$23,"")</f>
      </c>
    </row>
    <row r="37" spans="1:12" s="1" customFormat="1" ht="11.25">
      <c r="A37" s="3">
        <f t="shared" si="1"/>
      </c>
      <c r="B37" s="3">
        <f t="shared" si="1"/>
      </c>
      <c r="C37" s="5">
        <f>IF(Req1!C12&lt;&gt;"",C13/C$23,"")</f>
      </c>
      <c r="D37" s="5">
        <f>IF(Req1!D12&lt;&gt;"",D13/D$23,"")</f>
      </c>
      <c r="E37" s="5">
        <f>IF(Req1!E12&lt;&gt;"",E13/E$23,"")</f>
      </c>
      <c r="F37" s="5">
        <f>IF(Req1!F12&lt;&gt;"",F13/F$23,"")</f>
      </c>
      <c r="G37" s="5">
        <f>IF(Req1!G12&lt;&gt;"",G13/G$23,"")</f>
      </c>
      <c r="H37" s="5">
        <f>IF(Req1!H12&lt;&gt;"",H13/H$23,"")</f>
      </c>
      <c r="I37" s="5">
        <f>IF(Req1!I12&lt;&gt;"",I13/I$23,"")</f>
      </c>
      <c r="J37" s="5">
        <f>IF(Req1!J12&lt;&gt;"",J13/J$23,"")</f>
      </c>
      <c r="K37" s="5">
        <f>IF(Req1!K12&lt;&gt;"",K13/K$23,"")</f>
      </c>
      <c r="L37" s="5">
        <f>IF(Req1!L12&lt;&gt;"",L13/L$23,"")</f>
      </c>
    </row>
    <row r="38" spans="1:12" s="1" customFormat="1" ht="11.25">
      <c r="A38" s="3">
        <f t="shared" si="1"/>
      </c>
      <c r="B38" s="3">
        <f t="shared" si="1"/>
      </c>
      <c r="C38" s="5">
        <f>IF(Req1!C13&lt;&gt;"",C14/C$23,"")</f>
      </c>
      <c r="D38" s="5">
        <f>IF(Req1!D13&lt;&gt;"",D14/D$23,"")</f>
      </c>
      <c r="E38" s="5">
        <f>IF(Req1!E13&lt;&gt;"",E14/E$23,"")</f>
      </c>
      <c r="F38" s="5">
        <f>IF(Req1!F13&lt;&gt;"",F14/F$23,"")</f>
      </c>
      <c r="G38" s="5">
        <f>IF(Req1!G13&lt;&gt;"",G14/G$23,"")</f>
      </c>
      <c r="H38" s="5">
        <f>IF(Req1!H13&lt;&gt;"",H14/H$23,"")</f>
      </c>
      <c r="I38" s="5">
        <f>IF(Req1!I13&lt;&gt;"",I14/I$23,"")</f>
      </c>
      <c r="J38" s="5">
        <f>IF(Req1!J13&lt;&gt;"",J14/J$23,"")</f>
      </c>
      <c r="K38" s="5">
        <f>IF(Req1!K13&lt;&gt;"",K14/K$23,"")</f>
      </c>
      <c r="L38" s="5">
        <f>IF(Req1!L13&lt;&gt;"",L14/L$23,"")</f>
      </c>
    </row>
    <row r="39" spans="1:12" s="1" customFormat="1" ht="11.25">
      <c r="A39" s="3">
        <f t="shared" si="1"/>
      </c>
      <c r="B39" s="3">
        <f t="shared" si="1"/>
      </c>
      <c r="C39" s="5">
        <f>IF(Req1!C14&lt;&gt;"",C15/C$23,"")</f>
      </c>
      <c r="D39" s="5">
        <f>IF(Req1!D14&lt;&gt;"",D15/D$23,"")</f>
      </c>
      <c r="E39" s="5">
        <f>IF(Req1!E14&lt;&gt;"",E15/E$23,"")</f>
      </c>
      <c r="F39" s="5">
        <f>IF(Req1!F14&lt;&gt;"",F15/F$23,"")</f>
      </c>
      <c r="G39" s="5">
        <f>IF(Req1!G14&lt;&gt;"",G15/G$23,"")</f>
      </c>
      <c r="H39" s="5">
        <f>IF(Req1!H14&lt;&gt;"",H15/H$23,"")</f>
      </c>
      <c r="I39" s="5">
        <f>IF(Req1!I14&lt;&gt;"",I15/I$23,"")</f>
      </c>
      <c r="J39" s="5">
        <f>IF(Req1!J14&lt;&gt;"",J15/J$23,"")</f>
      </c>
      <c r="K39" s="5">
        <f>IF(Req1!K14&lt;&gt;"",K15/K$23,"")</f>
      </c>
      <c r="L39" s="5">
        <f>IF(Req1!L14&lt;&gt;"",L15/L$23,"")</f>
      </c>
    </row>
    <row r="40" spans="1:12" s="1" customFormat="1" ht="11.25">
      <c r="A40" s="3">
        <f t="shared" si="1"/>
      </c>
      <c r="B40" s="3">
        <f t="shared" si="1"/>
      </c>
      <c r="C40" s="5">
        <f>IF(Req1!C15&lt;&gt;"",C16/C$23,"")</f>
      </c>
      <c r="D40" s="5">
        <f>IF(Req1!D15&lt;&gt;"",D16/D$23,"")</f>
      </c>
      <c r="E40" s="5">
        <f>IF(Req1!E15&lt;&gt;"",E16/E$23,"")</f>
      </c>
      <c r="F40" s="5">
        <f>IF(Req1!F15&lt;&gt;"",F16/F$23,"")</f>
      </c>
      <c r="G40" s="5">
        <f>IF(Req1!G15&lt;&gt;"",G16/G$23,"")</f>
      </c>
      <c r="H40" s="5">
        <f>IF(Req1!H15&lt;&gt;"",H16/H$23,"")</f>
      </c>
      <c r="I40" s="5">
        <f>IF(Req1!I15&lt;&gt;"",I16/I$23,"")</f>
      </c>
      <c r="J40" s="5">
        <f>IF(Req1!J15&lt;&gt;"",J16/J$23,"")</f>
      </c>
      <c r="K40" s="5">
        <f>IF(Req1!K15&lt;&gt;"",K16/K$23,"")</f>
      </c>
      <c r="L40" s="5">
        <f>IF(Req1!L15&lt;&gt;"",L16/L$23,"")</f>
      </c>
    </row>
    <row r="41" spans="1:12" s="1" customFormat="1" ht="11.25">
      <c r="A41" s="3">
        <f t="shared" si="1"/>
      </c>
      <c r="B41" s="3">
        <f t="shared" si="1"/>
      </c>
      <c r="C41" s="5">
        <f>IF(Req1!C16&lt;&gt;"",C17/C$23,"")</f>
      </c>
      <c r="D41" s="5">
        <f>IF(Req1!D16&lt;&gt;"",D17/D$23,"")</f>
      </c>
      <c r="E41" s="5">
        <f>IF(Req1!E16&lt;&gt;"",E17/E$23,"")</f>
      </c>
      <c r="F41" s="5">
        <f>IF(Req1!F16&lt;&gt;"",F17/F$23,"")</f>
      </c>
      <c r="G41" s="5">
        <f>IF(Req1!G16&lt;&gt;"",G17/G$23,"")</f>
      </c>
      <c r="H41" s="5">
        <f>IF(Req1!H16&lt;&gt;"",H17/H$23,"")</f>
      </c>
      <c r="I41" s="5">
        <f>IF(Req1!I16&lt;&gt;"",I17/I$23,"")</f>
      </c>
      <c r="J41" s="5">
        <f>IF(Req1!J16&lt;&gt;"",J17/J$23,"")</f>
      </c>
      <c r="K41" s="5">
        <f>IF(Req1!K16&lt;&gt;"",K17/K$23,"")</f>
      </c>
      <c r="L41" s="5">
        <f>IF(Req1!L16&lt;&gt;"",L17/L$23,"")</f>
      </c>
    </row>
    <row r="42" spans="1:12" s="1" customFormat="1" ht="11.25">
      <c r="A42" s="3">
        <f t="shared" si="1"/>
      </c>
      <c r="B42" s="3">
        <f t="shared" si="1"/>
      </c>
      <c r="C42" s="5">
        <f>IF(Req1!C17&lt;&gt;"",C18/C$23,"")</f>
      </c>
      <c r="D42" s="5">
        <f>IF(Req1!D17&lt;&gt;"",D18/D$23,"")</f>
      </c>
      <c r="E42" s="5">
        <f>IF(Req1!E17&lt;&gt;"",E18/E$23,"")</f>
      </c>
      <c r="F42" s="5">
        <f>IF(Req1!F17&lt;&gt;"",F18/F$23,"")</f>
      </c>
      <c r="G42" s="5">
        <f>IF(Req1!G17&lt;&gt;"",G18/G$23,"")</f>
      </c>
      <c r="H42" s="5">
        <f>IF(Req1!H17&lt;&gt;"",H18/H$23,"")</f>
      </c>
      <c r="I42" s="5">
        <f>IF(Req1!I17&lt;&gt;"",I18/I$23,"")</f>
      </c>
      <c r="J42" s="5">
        <f>IF(Req1!J17&lt;&gt;"",J18/J$23,"")</f>
      </c>
      <c r="K42" s="5">
        <f>IF(Req1!K17&lt;&gt;"",K18/K$23,"")</f>
      </c>
      <c r="L42" s="5">
        <f>IF(Req1!L17&lt;&gt;"",L18/L$23,"")</f>
      </c>
    </row>
    <row r="43" spans="1:12" s="1" customFormat="1" ht="11.25">
      <c r="A43" s="3">
        <f t="shared" si="1"/>
      </c>
      <c r="B43" s="3">
        <f t="shared" si="1"/>
      </c>
      <c r="C43" s="5">
        <f>IF(Req1!C18&lt;&gt;"",C19/C$23,"")</f>
      </c>
      <c r="D43" s="5">
        <f>IF(Req1!D18&lt;&gt;"",D19/D$23,"")</f>
      </c>
      <c r="E43" s="5">
        <f>IF(Req1!E18&lt;&gt;"",E19/E$23,"")</f>
      </c>
      <c r="F43" s="5">
        <f>IF(Req1!F18&lt;&gt;"",F19/F$23,"")</f>
      </c>
      <c r="G43" s="5">
        <f>IF(Req1!G18&lt;&gt;"",G19/G$23,"")</f>
      </c>
      <c r="H43" s="5">
        <f>IF(Req1!H18&lt;&gt;"",H19/H$23,"")</f>
      </c>
      <c r="I43" s="5">
        <f>IF(Req1!I18&lt;&gt;"",I19/I$23,"")</f>
      </c>
      <c r="J43" s="5">
        <f>IF(Req1!J18&lt;&gt;"",J19/J$23,"")</f>
      </c>
      <c r="K43" s="5">
        <f>IF(Req1!K18&lt;&gt;"",K19/K$23,"")</f>
      </c>
      <c r="L43" s="5">
        <f>IF(Req1!L18&lt;&gt;"",L19/L$23,"")</f>
      </c>
    </row>
    <row r="44" spans="1:12" s="1" customFormat="1" ht="11.25">
      <c r="A44" s="3">
        <f t="shared" si="1"/>
      </c>
      <c r="B44" s="3">
        <f t="shared" si="1"/>
      </c>
      <c r="C44" s="5">
        <f>IF(Req1!C19&lt;&gt;"",C20/C$23,"")</f>
      </c>
      <c r="D44" s="5">
        <f>IF(Req1!D19&lt;&gt;"",D20/D$23,"")</f>
      </c>
      <c r="E44" s="5">
        <f>IF(Req1!E19&lt;&gt;"",E20/E$23,"")</f>
      </c>
      <c r="F44" s="5">
        <f>IF(Req1!F19&lt;&gt;"",F20/F$23,"")</f>
      </c>
      <c r="G44" s="5">
        <f>IF(Req1!G19&lt;&gt;"",G20/G$23,"")</f>
      </c>
      <c r="H44" s="5">
        <f>IF(Req1!H19&lt;&gt;"",H20/H$23,"")</f>
      </c>
      <c r="I44" s="5">
        <f>IF(Req1!I19&lt;&gt;"",I20/I$23,"")</f>
      </c>
      <c r="J44" s="5">
        <f>IF(Req1!J19&lt;&gt;"",J20/J$23,"")</f>
      </c>
      <c r="K44" s="5">
        <f>IF(Req1!K19&lt;&gt;"",K20/K$23,"")</f>
      </c>
      <c r="L44" s="5">
        <f>IF(Req1!L19&lt;&gt;"",L20/L$23,"")</f>
      </c>
    </row>
    <row r="45" spans="1:12" s="1" customFormat="1" ht="11.25">
      <c r="A45" s="3">
        <f t="shared" si="1"/>
      </c>
      <c r="B45" s="3">
        <f t="shared" si="1"/>
      </c>
      <c r="C45" s="5">
        <f>IF(Req1!C20&lt;&gt;"",C21/C$23,"")</f>
      </c>
      <c r="D45" s="5">
        <f>IF(Req1!D20&lt;&gt;"",D21/D$23,"")</f>
      </c>
      <c r="E45" s="5">
        <f>IF(Req1!E20&lt;&gt;"",E21/E$23,"")</f>
      </c>
      <c r="F45" s="5">
        <f>IF(Req1!F20&lt;&gt;"",F21/F$23,"")</f>
      </c>
      <c r="G45" s="5">
        <f>IF(Req1!G20&lt;&gt;"",G21/G$23,"")</f>
      </c>
      <c r="H45" s="5">
        <f>IF(Req1!H20&lt;&gt;"",H21/H$23,"")</f>
      </c>
      <c r="I45" s="5">
        <f>IF(Req1!I20&lt;&gt;"",I21/I$23,"")</f>
      </c>
      <c r="J45" s="5">
        <f>IF(Req1!J20&lt;&gt;"",J21/J$23,"")</f>
      </c>
      <c r="K45" s="5">
        <f>IF(Req1!K20&lt;&gt;"",K21/K$23,"")</f>
      </c>
      <c r="L45" s="5">
        <f>IF(Req1!L20&lt;&gt;"",L21/L$23,"")</f>
      </c>
    </row>
    <row r="46" spans="1:12" s="1" customFormat="1" ht="11.25">
      <c r="A46" s="3">
        <f t="shared" si="1"/>
      </c>
      <c r="B46" s="3">
        <f t="shared" si="1"/>
      </c>
      <c r="C46" s="5">
        <f>IF(Req1!C21&lt;&gt;"",C22/C$23,"")</f>
      </c>
      <c r="D46" s="5">
        <f>IF(Req1!D21&lt;&gt;"",D22/D$23,"")</f>
      </c>
      <c r="E46" s="5">
        <f>IF(Req1!E21&lt;&gt;"",E22/E$23,"")</f>
      </c>
      <c r="F46" s="5">
        <f>IF(Req1!F21&lt;&gt;"",F22/F$23,"")</f>
      </c>
      <c r="G46" s="5">
        <f>IF(Req1!G21&lt;&gt;"",G22/G$23,"")</f>
      </c>
      <c r="H46" s="5">
        <f>IF(Req1!H21&lt;&gt;"",H22/H$23,"")</f>
      </c>
      <c r="I46" s="5">
        <f>IF(Req1!I21&lt;&gt;"",I22/I$23,"")</f>
      </c>
      <c r="J46" s="5">
        <f>IF(Req1!J21&lt;&gt;"",J22/J$23,"")</f>
      </c>
      <c r="K46" s="5">
        <f>IF(Req1!K21&lt;&gt;"",K22/K$23,"")</f>
      </c>
      <c r="L46" s="5">
        <f>IF(Req1!L21&lt;&gt;"",L22/L$23,"")</f>
      </c>
    </row>
    <row r="47" spans="1:12" s="1" customFormat="1" ht="11.25">
      <c r="A47" s="3"/>
      <c r="B47" s="3" t="s">
        <v>3</v>
      </c>
      <c r="C47" s="5">
        <f aca="true" t="shared" si="2" ref="C47:H47">C23/C$23</f>
        <v>1</v>
      </c>
      <c r="D47" s="5">
        <f t="shared" si="2"/>
        <v>1</v>
      </c>
      <c r="E47" s="5">
        <f t="shared" si="2"/>
        <v>1</v>
      </c>
      <c r="F47" s="5">
        <f t="shared" si="2"/>
        <v>1</v>
      </c>
      <c r="G47" s="5">
        <f t="shared" si="2"/>
        <v>1</v>
      </c>
      <c r="H47" s="5">
        <f t="shared" si="2"/>
        <v>1</v>
      </c>
      <c r="I47" s="5">
        <f>I23/I$23</f>
        <v>1</v>
      </c>
      <c r="J47" s="5">
        <f>J23/J$23</f>
        <v>1</v>
      </c>
      <c r="K47" s="5">
        <f>K23/K$23</f>
        <v>1</v>
      </c>
      <c r="L47" s="5">
        <f>L23/L$23</f>
        <v>1</v>
      </c>
    </row>
    <row r="48" spans="7:10" s="1" customFormat="1" ht="11.25">
      <c r="G48" s="6"/>
      <c r="H48" s="6"/>
      <c r="I48" s="6"/>
      <c r="J48" s="6"/>
    </row>
    <row r="49" spans="2:10" s="1" customFormat="1" ht="11.25">
      <c r="B49" s="1" t="s">
        <v>5</v>
      </c>
      <c r="G49" s="6"/>
      <c r="H49" s="6"/>
      <c r="I49" s="6"/>
      <c r="J49" s="6"/>
    </row>
    <row r="50" spans="1:10" s="1" customFormat="1" ht="23.25" thickBot="1">
      <c r="A50" s="2" t="s">
        <v>22</v>
      </c>
      <c r="B50" s="2" t="s">
        <v>2</v>
      </c>
      <c r="C50" s="12" t="s">
        <v>18</v>
      </c>
      <c r="D50" s="12" t="s">
        <v>19</v>
      </c>
      <c r="E50" s="12" t="s">
        <v>20</v>
      </c>
      <c r="F50" s="12" t="s">
        <v>21</v>
      </c>
      <c r="G50" s="12" t="s">
        <v>8</v>
      </c>
      <c r="H50" s="16"/>
      <c r="I50" s="6"/>
      <c r="J50" s="6"/>
    </row>
    <row r="51" spans="1:10" s="1" customFormat="1" ht="12" thickTop="1">
      <c r="A51" s="3" t="str">
        <f aca="true" t="shared" si="3" ref="A51:B70">A3</f>
        <v>REANIMATION (CHG)</v>
      </c>
      <c r="B51" s="3" t="str">
        <f t="shared" si="3"/>
        <v>PIPERACILLINE ET INHIBITEUR D'ENZYME</v>
      </c>
      <c r="C51" s="11">
        <f>IF(Req1!C2&lt;&gt;"",IF(C3&gt;0,H3/C3,""),"")</f>
        <v>16.335994020926755</v>
      </c>
      <c r="D51" s="11">
        <f>IF(Req1!D2&lt;&gt;"",IF(D3&gt;0,I3/D3,""),"")</f>
        <v>16.33597912829957</v>
      </c>
      <c r="E51" s="11">
        <f>IF(Req1!E2&lt;&gt;"",IF(E3&gt;0,J3/E3,""),"")</f>
        <v>16.014248927038626</v>
      </c>
      <c r="F51" s="11">
        <f>IF(Req1!F2&lt;&gt;"",IF(F3&gt;0,K3/F3,""),"")</f>
        <v>9.750773899848255</v>
      </c>
      <c r="G51" s="11">
        <f>IF(Req1!G2&lt;&gt;"",IF(G3&gt;0,L3/G3,""),"")</f>
        <v>7.288901760889713</v>
      </c>
      <c r="H51" s="17"/>
      <c r="I51" s="6"/>
      <c r="J51" s="6"/>
    </row>
    <row r="52" spans="1:10" s="1" customFormat="1" ht="11.25">
      <c r="A52" s="3" t="str">
        <f t="shared" si="3"/>
        <v>REANIMATION (CHG)</v>
      </c>
      <c r="B52" s="3" t="str">
        <f t="shared" si="3"/>
        <v>IMIPENEME ET INHIBITEUR D'ENZYME</v>
      </c>
      <c r="C52" s="11">
        <f>IF(Req1!C3&lt;&gt;"",IF(C4&gt;0,H4/C4,""),"")</f>
        <v>12.492130115424974</v>
      </c>
      <c r="D52" s="11">
        <f>IF(Req1!D3&lt;&gt;"",IF(D4&gt;0,I4/D4,""),"")</f>
        <v>12.18864705882353</v>
      </c>
      <c r="E52" s="11">
        <f>IF(Req1!E3&lt;&gt;"",IF(E4&gt;0,J4/E4,""),"")</f>
        <v>13.02448689956332</v>
      </c>
      <c r="F52" s="11">
        <f>IF(Req1!F3&lt;&gt;"",IF(F4&gt;0,K4/F4,""),"")</f>
        <v>13.271134969325155</v>
      </c>
      <c r="G52" s="11">
        <f>IF(Req1!G3&lt;&gt;"",IF(G4&gt;0,L4/G4,""),"")</f>
        <v>7.951884720327421</v>
      </c>
      <c r="H52" s="17"/>
      <c r="I52" s="6"/>
      <c r="J52" s="6"/>
    </row>
    <row r="53" spans="1:10" s="1" customFormat="1" ht="11.25">
      <c r="A53" s="3" t="str">
        <f t="shared" si="3"/>
        <v>REANIMATION (CHG)</v>
      </c>
      <c r="B53" s="3" t="str">
        <f t="shared" si="3"/>
        <v>VANCOMYCINE</v>
      </c>
      <c r="C53" s="11">
        <f>IF(Req1!C4&lt;&gt;"",IF(C5&gt;0,H5/C5,""),"")</f>
        <v>1.7689714285714286</v>
      </c>
      <c r="D53" s="11">
        <f>IF(Req1!D4&lt;&gt;"",IF(D5&gt;0,I5/D5,""),"")</f>
        <v>1.786462068965517</v>
      </c>
      <c r="E53" s="11">
        <f>IF(Req1!E4&lt;&gt;"",IF(E5&gt;0,J5/E5,""),"")</f>
        <v>1.7865247018739354</v>
      </c>
      <c r="F53" s="11">
        <f>IF(Req1!F4&lt;&gt;"",IF(F5&gt;0,K5/F5,""),"")</f>
        <v>1.5727431421446383</v>
      </c>
      <c r="G53" s="11">
        <f>IF(Req1!G4&lt;&gt;"",IF(G5&gt;0,L5/G5,""),"")</f>
        <v>1.477332261521972</v>
      </c>
      <c r="H53" s="17"/>
      <c r="I53" s="6"/>
      <c r="J53" s="6"/>
    </row>
    <row r="54" spans="1:10" s="1" customFormat="1" ht="11.25">
      <c r="A54" s="3" t="str">
        <f t="shared" si="3"/>
        <v>REANIMATION (CHG)</v>
      </c>
      <c r="B54" s="3" t="str">
        <f t="shared" si="3"/>
        <v>CEFTAZIDIME</v>
      </c>
      <c r="C54" s="11">
        <f>IF(Req1!C5&lt;&gt;"",IF(C6&gt;0,H6/C6,""),"")</f>
        <v>19.676028119507908</v>
      </c>
      <c r="D54" s="11">
        <f>IF(Req1!D5&lt;&gt;"",IF(D6&gt;0,I6/D6,""),"")</f>
        <v>21.644818731117827</v>
      </c>
      <c r="E54" s="11">
        <f>IF(Req1!E5&lt;&gt;"",IF(E6&gt;0,J6/E6,""),"")</f>
        <v>20.407987804878047</v>
      </c>
      <c r="F54" s="11">
        <f>IF(Req1!F5&lt;&gt;"",IF(F6&gt;0,K6/F6,""),"")</f>
        <v>6.773828920570264</v>
      </c>
      <c r="G54" s="11">
        <f>IF(Req1!G5&lt;&gt;"",IF(G6&gt;0,L6/G6,""),"")</f>
        <v>2.493172859450727</v>
      </c>
      <c r="H54" s="17"/>
      <c r="I54" s="6"/>
      <c r="J54" s="6"/>
    </row>
    <row r="55" spans="1:10" s="1" customFormat="1" ht="11.25">
      <c r="A55" s="3" t="str">
        <f t="shared" si="3"/>
        <v>REANIMATION (CHG)</v>
      </c>
      <c r="B55" s="3" t="str">
        <f t="shared" si="3"/>
        <v>LINEZOLIDE</v>
      </c>
      <c r="C55" s="11">
        <f>IF(Req1!C6&lt;&gt;"",IF(C7&gt;0,H7/C7,""),"")</f>
        <v>63.35762711864407</v>
      </c>
      <c r="D55" s="11">
        <f>IF(Req1!D6&lt;&gt;"",IF(D7&gt;0,I7/D7,""),"")</f>
        <v>63.30200000000001</v>
      </c>
      <c r="E55" s="11">
        <f>IF(Req1!E6&lt;&gt;"",IF(E7&gt;0,J7/E7,""),"")</f>
        <v>63.302</v>
      </c>
      <c r="F55" s="11">
        <f>IF(Req1!F6&lt;&gt;"",IF(F7&gt;0,K7/F7,""),"")</f>
      </c>
      <c r="G55" s="11">
        <f>IF(Req1!G6&lt;&gt;"",IF(G7&gt;0,L7/G7,""),"")</f>
      </c>
      <c r="H55" s="17"/>
      <c r="I55" s="6"/>
      <c r="J55" s="6"/>
    </row>
    <row r="56" spans="1:10" s="1" customFormat="1" ht="11.25">
      <c r="A56" s="3">
        <f t="shared" si="3"/>
      </c>
      <c r="B56" s="3">
        <f t="shared" si="3"/>
      </c>
      <c r="C56" s="11">
        <f>IF(Req1!C7&lt;&gt;"",IF(C8&gt;0,H8/C8,""),"")</f>
      </c>
      <c r="D56" s="11">
        <f>IF(Req1!D7&lt;&gt;"",IF(D8&gt;0,I8/D8,""),"")</f>
      </c>
      <c r="E56" s="11">
        <f>IF(Req1!E7&lt;&gt;"",IF(E8&gt;0,J8/E8,""),"")</f>
      </c>
      <c r="F56" s="11">
        <f>IF(Req1!F7&lt;&gt;"",IF(F8&gt;0,K8/F8,""),"")</f>
      </c>
      <c r="G56" s="11">
        <f>IF(Req1!G7&lt;&gt;"",IF(G8&gt;0,L8/G8,""),"")</f>
      </c>
      <c r="H56" s="17"/>
      <c r="I56" s="6"/>
      <c r="J56" s="6"/>
    </row>
    <row r="57" spans="1:10" s="1" customFormat="1" ht="11.25">
      <c r="A57" s="3">
        <f t="shared" si="3"/>
      </c>
      <c r="B57" s="3">
        <f t="shared" si="3"/>
      </c>
      <c r="C57" s="11">
        <f>IF(Req1!C8&lt;&gt;"",IF(C9&gt;0,H9/C9,""),"")</f>
      </c>
      <c r="D57" s="11">
        <f>IF(Req1!D8&lt;&gt;"",IF(D9&gt;0,I9/D9,""),"")</f>
      </c>
      <c r="E57" s="11">
        <f>IF(Req1!E8&lt;&gt;"",IF(E9&gt;0,J9/E9,""),"")</f>
      </c>
      <c r="F57" s="11">
        <f>IF(Req1!F8&lt;&gt;"",IF(F9&gt;0,K9/F9,""),"")</f>
      </c>
      <c r="G57" s="11">
        <f>IF(Req1!G8&lt;&gt;"",IF(G9&gt;0,L9/G9,""),"")</f>
      </c>
      <c r="H57" s="17"/>
      <c r="I57" s="6"/>
      <c r="J57" s="6"/>
    </row>
    <row r="58" spans="1:10" s="1" customFormat="1" ht="11.25">
      <c r="A58" s="3">
        <f t="shared" si="3"/>
      </c>
      <c r="B58" s="3">
        <f t="shared" si="3"/>
      </c>
      <c r="C58" s="11">
        <f>IF(Req1!C9&lt;&gt;"",IF(C10&gt;0,H10/C10,""),"")</f>
      </c>
      <c r="D58" s="11">
        <f>IF(Req1!D9&lt;&gt;"",IF(D10&gt;0,I10/D10,""),"")</f>
      </c>
      <c r="E58" s="11">
        <f>IF(Req1!E9&lt;&gt;"",IF(E10&gt;0,J10/E10,""),"")</f>
      </c>
      <c r="F58" s="11">
        <f>IF(Req1!F9&lt;&gt;"",IF(F10&gt;0,K10/F10,""),"")</f>
      </c>
      <c r="G58" s="11">
        <f>IF(Req1!G9&lt;&gt;"",IF(G10&gt;0,L10/G10,""),"")</f>
      </c>
      <c r="H58" s="17"/>
      <c r="I58" s="6"/>
      <c r="J58" s="6"/>
    </row>
    <row r="59" spans="1:10" s="1" customFormat="1" ht="11.25">
      <c r="A59" s="3">
        <f t="shared" si="3"/>
      </c>
      <c r="B59" s="3">
        <f t="shared" si="3"/>
      </c>
      <c r="C59" s="11">
        <f>IF(Req1!C10&lt;&gt;"",IF(C11&gt;0,H11/C11,""),"")</f>
      </c>
      <c r="D59" s="11">
        <f>IF(Req1!D10&lt;&gt;"",IF(D11&gt;0,I11/D11,""),"")</f>
      </c>
      <c r="E59" s="11">
        <f>IF(Req1!E10&lt;&gt;"",IF(E11&gt;0,J11/E11,""),"")</f>
      </c>
      <c r="F59" s="11">
        <f>IF(Req1!F10&lt;&gt;"",IF(F11&gt;0,K11/F11,""),"")</f>
      </c>
      <c r="G59" s="11">
        <f>IF(Req1!G10&lt;&gt;"",IF(G11&gt;0,L11/G11,""),"")</f>
      </c>
      <c r="H59" s="17"/>
      <c r="I59" s="6"/>
      <c r="J59" s="6"/>
    </row>
    <row r="60" spans="1:10" s="1" customFormat="1" ht="11.25">
      <c r="A60" s="3">
        <f t="shared" si="3"/>
      </c>
      <c r="B60" s="3">
        <f t="shared" si="3"/>
      </c>
      <c r="C60" s="11">
        <f>IF(Req1!C11&lt;&gt;"",IF(C12&gt;0,H12/C12,""),"")</f>
      </c>
      <c r="D60" s="11">
        <f>IF(Req1!D11&lt;&gt;"",IF(D12&gt;0,I12/D12,""),"")</f>
      </c>
      <c r="E60" s="11">
        <f>IF(Req1!E11&lt;&gt;"",IF(E12&gt;0,J12/E12,""),"")</f>
      </c>
      <c r="F60" s="11">
        <f>IF(Req1!F11&lt;&gt;"",IF(F12&gt;0,K12/F12,""),"")</f>
      </c>
      <c r="G60" s="11">
        <f>IF(Req1!G11&lt;&gt;"",IF(G12&gt;0,L12/G12,""),"")</f>
      </c>
      <c r="H60" s="17"/>
      <c r="I60" s="6"/>
      <c r="J60" s="6"/>
    </row>
    <row r="61" spans="1:10" s="1" customFormat="1" ht="11.25">
      <c r="A61" s="3">
        <f t="shared" si="3"/>
      </c>
      <c r="B61" s="3">
        <f t="shared" si="3"/>
      </c>
      <c r="C61" s="11">
        <f>IF(Req1!C12&lt;&gt;"",IF(C13&gt;0,H13/C13,""),"")</f>
      </c>
      <c r="D61" s="11">
        <f>IF(Req1!D12&lt;&gt;"",IF(D13&gt;0,I13/D13,""),"")</f>
      </c>
      <c r="E61" s="11">
        <f>IF(Req1!E12&lt;&gt;"",IF(E13&gt;0,J13/E13,""),"")</f>
      </c>
      <c r="F61" s="11">
        <f>IF(Req1!F12&lt;&gt;"",IF(F13&gt;0,K13/F13,""),"")</f>
      </c>
      <c r="G61" s="11">
        <f>IF(Req1!G12&lt;&gt;"",IF(G13&gt;0,L13/G13,""),"")</f>
      </c>
      <c r="H61" s="17"/>
      <c r="I61" s="6"/>
      <c r="J61" s="6"/>
    </row>
    <row r="62" spans="1:10" s="1" customFormat="1" ht="11.25">
      <c r="A62" s="3">
        <f t="shared" si="3"/>
      </c>
      <c r="B62" s="3">
        <f t="shared" si="3"/>
      </c>
      <c r="C62" s="11">
        <f>IF(Req1!C13&lt;&gt;"",IF(C14&gt;0,H14/C14,""),"")</f>
      </c>
      <c r="D62" s="11">
        <f>IF(Req1!D13&lt;&gt;"",IF(D14&gt;0,I14/D14,""),"")</f>
      </c>
      <c r="E62" s="11">
        <f>IF(Req1!E13&lt;&gt;"",IF(E14&gt;0,J14/E14,""),"")</f>
      </c>
      <c r="F62" s="11">
        <f>IF(Req1!F13&lt;&gt;"",IF(F14&gt;0,K14/F14,""),"")</f>
      </c>
      <c r="G62" s="11">
        <f>IF(Req1!G13&lt;&gt;"",IF(G14&gt;0,L14/G14,""),"")</f>
      </c>
      <c r="H62" s="17"/>
      <c r="I62" s="6"/>
      <c r="J62" s="6"/>
    </row>
    <row r="63" spans="1:10" s="1" customFormat="1" ht="11.25">
      <c r="A63" s="3">
        <f t="shared" si="3"/>
      </c>
      <c r="B63" s="3">
        <f t="shared" si="3"/>
      </c>
      <c r="C63" s="11">
        <f>IF(Req1!C14&lt;&gt;"",IF(C15&gt;0,H15/C15,""),"")</f>
      </c>
      <c r="D63" s="11">
        <f>IF(Req1!D14&lt;&gt;"",IF(D15&gt;0,I15/D15,""),"")</f>
      </c>
      <c r="E63" s="11">
        <f>IF(Req1!E14&lt;&gt;"",IF(E15&gt;0,J15/E15,""),"")</f>
      </c>
      <c r="F63" s="11">
        <f>IF(Req1!F14&lt;&gt;"",IF(F15&gt;0,K15/F15,""),"")</f>
      </c>
      <c r="G63" s="11">
        <f>IF(Req1!G14&lt;&gt;"",IF(G15&gt;0,L15/G15,""),"")</f>
      </c>
      <c r="H63" s="17"/>
      <c r="I63" s="6"/>
      <c r="J63" s="6"/>
    </row>
    <row r="64" spans="1:10" s="1" customFormat="1" ht="11.25">
      <c r="A64" s="3">
        <f t="shared" si="3"/>
      </c>
      <c r="B64" s="3">
        <f t="shared" si="3"/>
      </c>
      <c r="C64" s="11">
        <f>IF(Req1!C15&lt;&gt;"",IF(C16&gt;0,H16/C16,""),"")</f>
      </c>
      <c r="D64" s="11">
        <f>IF(Req1!D15&lt;&gt;"",IF(D16&gt;0,I16/D16,""),"")</f>
      </c>
      <c r="E64" s="11">
        <f>IF(Req1!E15&lt;&gt;"",IF(E16&gt;0,J16/E16,""),"")</f>
      </c>
      <c r="F64" s="11">
        <f>IF(Req1!F15&lt;&gt;"",IF(F16&gt;0,K16/F16,""),"")</f>
      </c>
      <c r="G64" s="11">
        <f>IF(Req1!G15&lt;&gt;"",IF(G16&gt;0,L16/G16,""),"")</f>
      </c>
      <c r="H64" s="17"/>
      <c r="I64" s="6"/>
      <c r="J64" s="6"/>
    </row>
    <row r="65" spans="1:10" s="1" customFormat="1" ht="11.25">
      <c r="A65" s="3">
        <f t="shared" si="3"/>
      </c>
      <c r="B65" s="3">
        <f t="shared" si="3"/>
      </c>
      <c r="C65" s="11">
        <f>IF(Req1!C16&lt;&gt;"",IF(C17&gt;0,H17/C17,""),"")</f>
      </c>
      <c r="D65" s="11">
        <f>IF(Req1!D16&lt;&gt;"",IF(D17&gt;0,I17/D17,""),"")</f>
      </c>
      <c r="E65" s="11">
        <f>IF(Req1!E16&lt;&gt;"",IF(E17&gt;0,J17/E17,""),"")</f>
      </c>
      <c r="F65" s="11">
        <f>IF(Req1!F16&lt;&gt;"",IF(F17&gt;0,K17/F17,""),"")</f>
      </c>
      <c r="G65" s="11">
        <f>IF(Req1!G16&lt;&gt;"",IF(G17&gt;0,L17/G17,""),"")</f>
      </c>
      <c r="H65" s="17"/>
      <c r="I65" s="6"/>
      <c r="J65" s="6"/>
    </row>
    <row r="66" spans="1:10" s="1" customFormat="1" ht="11.25">
      <c r="A66" s="3">
        <f t="shared" si="3"/>
      </c>
      <c r="B66" s="3">
        <f t="shared" si="3"/>
      </c>
      <c r="C66" s="11">
        <f>IF(Req1!C17&lt;&gt;"",IF(C18&gt;0,H18/C18,""),"")</f>
      </c>
      <c r="D66" s="11">
        <f>IF(Req1!D17&lt;&gt;"",IF(D18&gt;0,I18/D18,""),"")</f>
      </c>
      <c r="E66" s="11">
        <f>IF(Req1!E17&lt;&gt;"",IF(E18&gt;0,J18/E18,""),"")</f>
      </c>
      <c r="F66" s="11">
        <f>IF(Req1!F17&lt;&gt;"",IF(F18&gt;0,K18/F18,""),"")</f>
      </c>
      <c r="G66" s="11">
        <f>IF(Req1!G17&lt;&gt;"",IF(G18&gt;0,L18/G18,""),"")</f>
      </c>
      <c r="H66" s="17"/>
      <c r="I66" s="6"/>
      <c r="J66" s="6"/>
    </row>
    <row r="67" spans="1:10" s="1" customFormat="1" ht="11.25">
      <c r="A67" s="3">
        <f t="shared" si="3"/>
      </c>
      <c r="B67" s="3">
        <f t="shared" si="3"/>
      </c>
      <c r="C67" s="11">
        <f>IF(Req1!C18&lt;&gt;"",IF(C19&gt;0,H19/C19,""),"")</f>
      </c>
      <c r="D67" s="11">
        <f>IF(Req1!D18&lt;&gt;"",IF(D19&gt;0,I19/D19,""),"")</f>
      </c>
      <c r="E67" s="11">
        <f>IF(Req1!E18&lt;&gt;"",IF(E19&gt;0,J19/E19,""),"")</f>
      </c>
      <c r="F67" s="11">
        <f>IF(Req1!F18&lt;&gt;"",IF(F19&gt;0,K19/F19,""),"")</f>
      </c>
      <c r="G67" s="11">
        <f>IF(Req1!G18&lt;&gt;"",IF(G19&gt;0,L19/G19,""),"")</f>
      </c>
      <c r="H67" s="17"/>
      <c r="I67" s="6"/>
      <c r="J67" s="6"/>
    </row>
    <row r="68" spans="1:10" s="1" customFormat="1" ht="11.25">
      <c r="A68" s="3">
        <f t="shared" si="3"/>
      </c>
      <c r="B68" s="3">
        <f t="shared" si="3"/>
      </c>
      <c r="C68" s="11">
        <f>IF(Req1!C19&lt;&gt;"",IF(C20&gt;0,H20/C20,""),"")</f>
      </c>
      <c r="D68" s="11">
        <f>IF(Req1!D19&lt;&gt;"",IF(D20&gt;0,I20/D20,""),"")</f>
      </c>
      <c r="E68" s="11">
        <f>IF(Req1!E19&lt;&gt;"",IF(E20&gt;0,J20/E20,""),"")</f>
      </c>
      <c r="F68" s="11">
        <f>IF(Req1!F19&lt;&gt;"",IF(F20&gt;0,K20/F20,""),"")</f>
      </c>
      <c r="G68" s="11">
        <f>IF(Req1!G19&lt;&gt;"",IF(G20&gt;0,L20/G20,""),"")</f>
      </c>
      <c r="H68" s="17"/>
      <c r="I68" s="6"/>
      <c r="J68" s="6"/>
    </row>
    <row r="69" spans="1:10" s="1" customFormat="1" ht="11.25">
      <c r="A69" s="3">
        <f t="shared" si="3"/>
      </c>
      <c r="B69" s="3">
        <f t="shared" si="3"/>
      </c>
      <c r="C69" s="11">
        <f>IF(Req1!C20&lt;&gt;"",IF(C21&gt;0,H21/C21,""),"")</f>
      </c>
      <c r="D69" s="11">
        <f>IF(Req1!D20&lt;&gt;"",IF(D21&gt;0,I21/D21,""),"")</f>
      </c>
      <c r="E69" s="11">
        <f>IF(Req1!E20&lt;&gt;"",IF(E21&gt;0,J21/E21,""),"")</f>
      </c>
      <c r="F69" s="11">
        <f>IF(Req1!F20&lt;&gt;"",IF(F21&gt;0,K21/F21,""),"")</f>
      </c>
      <c r="G69" s="11">
        <f>IF(Req1!G20&lt;&gt;"",IF(G21&gt;0,L21/G21,""),"")</f>
      </c>
      <c r="H69" s="17"/>
      <c r="I69" s="6"/>
      <c r="J69" s="6"/>
    </row>
    <row r="70" spans="1:10" s="1" customFormat="1" ht="11.25">
      <c r="A70" s="3">
        <f t="shared" si="3"/>
      </c>
      <c r="B70" s="3">
        <f t="shared" si="3"/>
      </c>
      <c r="C70" s="11">
        <f>IF(Req1!C21&lt;&gt;"",IF(C22&gt;0,H22/C22,""),"")</f>
      </c>
      <c r="D70" s="11">
        <f>IF(Req1!D21&lt;&gt;"",IF(D22&gt;0,I22/D22,""),"")</f>
      </c>
      <c r="E70" s="11">
        <f>IF(Req1!E21&lt;&gt;"",IF(E22&gt;0,J22/E22,""),"")</f>
      </c>
      <c r="F70" s="11">
        <f>IF(Req1!F21&lt;&gt;"",IF(F22&gt;0,K22/F22,""),"")</f>
      </c>
      <c r="G70" s="11">
        <f>IF(Req1!G21&lt;&gt;"",IF(G22&gt;0,L22/G22,""),"")</f>
      </c>
      <c r="H70" s="17"/>
      <c r="I70" s="6"/>
      <c r="J70" s="6"/>
    </row>
    <row r="71" spans="1:10" s="1" customFormat="1" ht="11.25">
      <c r="A71" s="3"/>
      <c r="B71" s="3" t="s">
        <v>6</v>
      </c>
      <c r="C71" s="11">
        <f>H23/C23</f>
        <v>12.088171605655624</v>
      </c>
      <c r="D71" s="11">
        <f>I23/D23</f>
        <v>12.552596964586847</v>
      </c>
      <c r="E71" s="11">
        <f>J23/E23</f>
        <v>11.432976999477258</v>
      </c>
      <c r="F71" s="11">
        <f>K23/F23</f>
        <v>6.265920286609942</v>
      </c>
      <c r="G71" s="11">
        <f>L23/G23</f>
        <v>4.809925130208334</v>
      </c>
      <c r="H71" s="17"/>
      <c r="I71" s="6"/>
      <c r="J71" s="6"/>
    </row>
  </sheetData>
  <printOptions/>
  <pageMargins left="0.75" right="0.75" top="1" bottom="1" header="0.4921259845" footer="0.4921259845"/>
  <pageSetup orientation="portrait" paperSize="9"/>
  <ignoredErrors>
    <ignoredError sqref="C2:L2 H26 C26:G26 I26:L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2:H163"/>
  <sheetViews>
    <sheetView workbookViewId="0" topLeftCell="A1">
      <selection activeCell="D8" sqref="D8"/>
    </sheetView>
  </sheetViews>
  <sheetFormatPr defaultColWidth="11.421875" defaultRowHeight="12.75"/>
  <cols>
    <col min="1" max="1" width="15.00390625" style="0" bestFit="1" customWidth="1"/>
    <col min="2" max="2" width="14.00390625" style="0" bestFit="1" customWidth="1"/>
    <col min="3" max="3" width="14.8515625" style="0" bestFit="1" customWidth="1"/>
    <col min="4" max="4" width="15.421875" style="0" bestFit="1" customWidth="1"/>
    <col min="5" max="5" width="9.28125" style="0" bestFit="1" customWidth="1"/>
    <col min="6" max="6" width="20.421875" style="0" bestFit="1" customWidth="1"/>
  </cols>
  <sheetData>
    <row r="2" spans="2:8" ht="12.7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</row>
    <row r="3" spans="1:8" ht="12.75">
      <c r="A3" t="s">
        <v>27</v>
      </c>
      <c r="B3">
        <f>LOOKUP((MAX(Chiffres!$C$23:$G$23)),$A$11:$A$163)</f>
        <v>5000</v>
      </c>
      <c r="C3">
        <f>LOOKUP((MAX(Chiffres!$C$3:$G$22)),$A$11:$A$163)</f>
        <v>2000</v>
      </c>
      <c r="D3">
        <f>LOOKUP((MAX(Chiffres!$H$23:$L$23)),$A$11:$A$163)</f>
        <v>60000</v>
      </c>
      <c r="E3">
        <f>LOOKUP((MAX(Chiffres!$H$3:$L$22)),$A$11:$A$163)</f>
        <v>30000</v>
      </c>
      <c r="F3">
        <f>LOOKUP((MAX(Chiffres!$C$51:$G$70)),$A$11:$A$163)</f>
        <v>60</v>
      </c>
      <c r="G3">
        <f>LOOKUP((MAX(Chiffres!$C$27:$G$46)),$A$11:$A$163)</f>
        <v>0.4</v>
      </c>
      <c r="H3">
        <f>LOOKUP((MAX(Chiffres!$H$27:$L$46)),$A$11:$A$163)</f>
        <v>0.6</v>
      </c>
    </row>
    <row r="4" spans="1:8" ht="12.75">
      <c r="A4" t="s">
        <v>28</v>
      </c>
      <c r="B4">
        <f>RANK(B3,$A$11:$A$163,1)</f>
        <v>100</v>
      </c>
      <c r="C4">
        <f aca="true" t="shared" si="0" ref="C4:H4">RANK(C3,$A$11:$A$163,1)</f>
        <v>89</v>
      </c>
      <c r="D4">
        <f t="shared" si="0"/>
        <v>120</v>
      </c>
      <c r="E4">
        <f t="shared" si="0"/>
        <v>115</v>
      </c>
      <c r="F4">
        <f t="shared" si="0"/>
        <v>58</v>
      </c>
      <c r="G4">
        <f t="shared" si="0"/>
        <v>26</v>
      </c>
      <c r="H4">
        <f t="shared" si="0"/>
        <v>29</v>
      </c>
    </row>
    <row r="5" spans="1:8" ht="12.75">
      <c r="A5" t="s">
        <v>29</v>
      </c>
      <c r="B5">
        <f>INDEX($A$11:$A$163,B4+1,1)</f>
        <v>6000</v>
      </c>
      <c r="C5">
        <f aca="true" t="shared" si="1" ref="C5:H5">INDEX($A$11:$A$163,C4+1,1)</f>
        <v>2200</v>
      </c>
      <c r="D5">
        <f t="shared" si="1"/>
        <v>70000</v>
      </c>
      <c r="E5">
        <f t="shared" si="1"/>
        <v>35000</v>
      </c>
      <c r="F5">
        <f t="shared" si="1"/>
        <v>70</v>
      </c>
      <c r="G5">
        <f t="shared" si="1"/>
        <v>0.45</v>
      </c>
      <c r="H5">
        <f t="shared" si="1"/>
        <v>0.7</v>
      </c>
    </row>
    <row r="6" spans="1:8" ht="12.75">
      <c r="A6" t="s">
        <v>25</v>
      </c>
      <c r="B6">
        <f>VLOOKUP(B5,$A$11:$B$163,2)</f>
        <v>1000</v>
      </c>
      <c r="C6">
        <f aca="true" t="shared" si="2" ref="C6:H6">VLOOKUP(C5,$A$11:$B$163,2)</f>
        <v>200</v>
      </c>
      <c r="D6">
        <f t="shared" si="2"/>
        <v>10000</v>
      </c>
      <c r="E6">
        <f t="shared" si="2"/>
        <v>5000</v>
      </c>
      <c r="F6">
        <f t="shared" si="2"/>
        <v>10</v>
      </c>
      <c r="G6">
        <f t="shared" si="2"/>
        <v>0.05</v>
      </c>
      <c r="H6">
        <f t="shared" si="2"/>
        <v>0.1</v>
      </c>
    </row>
    <row r="7" spans="1:8" ht="12.75">
      <c r="A7" t="s">
        <v>26</v>
      </c>
      <c r="B7">
        <f>VLOOKUP(B5,$A$11:$C$163,3)</f>
        <v>500</v>
      </c>
      <c r="C7">
        <f aca="true" t="shared" si="3" ref="C7:H7">VLOOKUP(C5,$A$11:$C$163,3)</f>
        <v>100</v>
      </c>
      <c r="D7">
        <f t="shared" si="3"/>
        <v>5000</v>
      </c>
      <c r="E7">
        <f t="shared" si="3"/>
        <v>1000</v>
      </c>
      <c r="F7">
        <f t="shared" si="3"/>
        <v>1</v>
      </c>
      <c r="G7">
        <f t="shared" si="3"/>
        <v>0.01</v>
      </c>
      <c r="H7">
        <f t="shared" si="3"/>
        <v>0.05</v>
      </c>
    </row>
    <row r="8" spans="1:2" ht="12.75">
      <c r="A8" t="s">
        <v>37</v>
      </c>
      <c r="B8">
        <f>COUNTA(Req1!A2:A21)</f>
        <v>5</v>
      </c>
    </row>
    <row r="10" spans="1:3" ht="12.75">
      <c r="A10" t="s">
        <v>24</v>
      </c>
      <c r="B10" t="s">
        <v>25</v>
      </c>
      <c r="C10" t="s">
        <v>26</v>
      </c>
    </row>
    <row r="11" spans="1:3" ht="12.75">
      <c r="A11" s="20">
        <v>0</v>
      </c>
      <c r="B11" s="20">
        <v>0</v>
      </c>
      <c r="C11" s="20">
        <v>0</v>
      </c>
    </row>
    <row r="12" spans="1:3" ht="12.75">
      <c r="A12" s="20">
        <v>0.001</v>
      </c>
      <c r="B12" s="20">
        <v>0.0001</v>
      </c>
      <c r="C12" s="20">
        <v>5E-05</v>
      </c>
    </row>
    <row r="13" spans="1:3" ht="12.75">
      <c r="A13" s="20">
        <v>0.002</v>
      </c>
      <c r="B13" s="20">
        <v>0.0005</v>
      </c>
      <c r="C13" s="20">
        <v>0.0001</v>
      </c>
    </row>
    <row r="14" spans="1:3" ht="12.75">
      <c r="A14" s="20">
        <v>0.003</v>
      </c>
      <c r="B14" s="20">
        <v>0.0005</v>
      </c>
      <c r="C14" s="20">
        <v>0.0001</v>
      </c>
    </row>
    <row r="15" spans="1:3" ht="12.75">
      <c r="A15" s="20">
        <v>0.004</v>
      </c>
      <c r="B15" s="20">
        <v>0.0005</v>
      </c>
      <c r="C15" s="20">
        <v>0.0001</v>
      </c>
    </row>
    <row r="16" spans="1:3" ht="12.75">
      <c r="A16" s="20">
        <v>0.005</v>
      </c>
      <c r="B16" s="20">
        <v>0.0005</v>
      </c>
      <c r="C16" s="20">
        <v>0.0001</v>
      </c>
    </row>
    <row r="17" spans="1:3" ht="12.75">
      <c r="A17" s="20">
        <v>0.006</v>
      </c>
      <c r="B17" s="20">
        <v>0.001</v>
      </c>
      <c r="C17" s="20">
        <v>0.0005</v>
      </c>
    </row>
    <row r="18" spans="1:3" ht="12.75">
      <c r="A18" s="20">
        <v>0.007</v>
      </c>
      <c r="B18" s="20">
        <v>0.001</v>
      </c>
      <c r="C18" s="20">
        <v>0.0005</v>
      </c>
    </row>
    <row r="19" spans="1:3" ht="12.75">
      <c r="A19" s="20">
        <v>0.008</v>
      </c>
      <c r="B19" s="20">
        <v>0.001</v>
      </c>
      <c r="C19" s="20">
        <v>0.0005</v>
      </c>
    </row>
    <row r="20" spans="1:3" ht="12.75">
      <c r="A20" s="20">
        <v>0.009</v>
      </c>
      <c r="B20" s="20">
        <v>0.001</v>
      </c>
      <c r="C20" s="20">
        <v>0.0005</v>
      </c>
    </row>
    <row r="21" spans="1:3" ht="12.75">
      <c r="A21" s="20">
        <v>0.01</v>
      </c>
      <c r="B21" s="20">
        <v>0.001</v>
      </c>
      <c r="C21" s="20">
        <v>0.0005</v>
      </c>
    </row>
    <row r="22" spans="1:3" ht="12.75">
      <c r="A22" s="20">
        <v>0.02</v>
      </c>
      <c r="B22" s="20">
        <v>0.005</v>
      </c>
      <c r="C22" s="20">
        <v>0.001</v>
      </c>
    </row>
    <row r="23" spans="1:3" ht="12.75">
      <c r="A23" s="20">
        <v>0.025</v>
      </c>
      <c r="B23" s="20">
        <v>0.005</v>
      </c>
      <c r="C23" s="20">
        <v>0.001</v>
      </c>
    </row>
    <row r="24" spans="1:3" ht="12.75">
      <c r="A24" s="20">
        <v>0.03</v>
      </c>
      <c r="B24" s="20">
        <v>0.005</v>
      </c>
      <c r="C24" s="20">
        <v>0.001</v>
      </c>
    </row>
    <row r="25" spans="1:3" ht="12.75">
      <c r="A25" s="20">
        <v>0.04</v>
      </c>
      <c r="B25" s="20">
        <v>0.01</v>
      </c>
      <c r="C25" s="20">
        <v>0.005</v>
      </c>
    </row>
    <row r="26" spans="1:3" ht="12.75">
      <c r="A26" s="20">
        <v>0.05</v>
      </c>
      <c r="B26" s="20">
        <v>0.01</v>
      </c>
      <c r="C26" s="20">
        <v>0.005</v>
      </c>
    </row>
    <row r="27" spans="1:3" ht="12.75">
      <c r="A27" s="20">
        <v>0.06</v>
      </c>
      <c r="B27" s="20">
        <v>0.01</v>
      </c>
      <c r="C27" s="20">
        <v>0.005</v>
      </c>
    </row>
    <row r="28" spans="1:3" ht="12.75">
      <c r="A28" s="20">
        <v>0.07</v>
      </c>
      <c r="B28" s="20">
        <v>0.01</v>
      </c>
      <c r="C28" s="20">
        <v>0.005</v>
      </c>
    </row>
    <row r="29" spans="1:3" ht="12.75">
      <c r="A29" s="20">
        <v>0.08</v>
      </c>
      <c r="B29" s="20">
        <v>0.01</v>
      </c>
      <c r="C29" s="20">
        <v>0.005</v>
      </c>
    </row>
    <row r="30" spans="1:3" ht="12.75">
      <c r="A30" s="20">
        <v>0.09</v>
      </c>
      <c r="B30" s="20">
        <v>0.01</v>
      </c>
      <c r="C30" s="20">
        <v>0.005</v>
      </c>
    </row>
    <row r="31" spans="1:3" ht="12.75">
      <c r="A31" s="20">
        <v>0.1</v>
      </c>
      <c r="B31" s="20">
        <v>0.02</v>
      </c>
      <c r="C31" s="20">
        <v>0.01</v>
      </c>
    </row>
    <row r="32" spans="1:3" ht="12.75">
      <c r="A32" s="20">
        <v>0.2</v>
      </c>
      <c r="B32" s="20">
        <v>0.02</v>
      </c>
      <c r="C32" s="20">
        <v>0.01</v>
      </c>
    </row>
    <row r="33" spans="1:3" ht="12.75">
      <c r="A33" s="20">
        <v>0.25</v>
      </c>
      <c r="B33" s="20">
        <v>0.05</v>
      </c>
      <c r="C33" s="20">
        <v>0.01</v>
      </c>
    </row>
    <row r="34" spans="1:3" ht="12.75">
      <c r="A34" s="20">
        <v>0.3</v>
      </c>
      <c r="B34" s="20">
        <v>0.05</v>
      </c>
      <c r="C34" s="20">
        <v>0.01</v>
      </c>
    </row>
    <row r="35" spans="1:3" ht="12.75">
      <c r="A35" s="20">
        <v>0.35</v>
      </c>
      <c r="B35" s="20">
        <v>0.05</v>
      </c>
      <c r="C35" s="20">
        <v>0.01</v>
      </c>
    </row>
    <row r="36" spans="1:3" ht="12.75">
      <c r="A36" s="20">
        <v>0.4</v>
      </c>
      <c r="B36" s="20">
        <v>0.05</v>
      </c>
      <c r="C36" s="20">
        <v>0.01</v>
      </c>
    </row>
    <row r="37" spans="1:3" ht="12.75">
      <c r="A37" s="20">
        <v>0.45</v>
      </c>
      <c r="B37" s="20">
        <v>0.05</v>
      </c>
      <c r="C37" s="20">
        <v>0.01</v>
      </c>
    </row>
    <row r="38" spans="1:3" ht="12.75">
      <c r="A38" s="20">
        <v>0.5</v>
      </c>
      <c r="B38" s="20">
        <v>0.1</v>
      </c>
      <c r="C38" s="20">
        <v>0.05</v>
      </c>
    </row>
    <row r="39" spans="1:3" ht="12.75">
      <c r="A39" s="20">
        <v>0.6</v>
      </c>
      <c r="B39" s="20">
        <v>0.1</v>
      </c>
      <c r="C39" s="20">
        <v>0.05</v>
      </c>
    </row>
    <row r="40" spans="1:3" ht="12.75">
      <c r="A40" s="20">
        <v>0.7</v>
      </c>
      <c r="B40" s="20">
        <v>0.1</v>
      </c>
      <c r="C40" s="20">
        <v>0.05</v>
      </c>
    </row>
    <row r="41" spans="1:3" ht="12.75">
      <c r="A41" s="20">
        <v>0.8</v>
      </c>
      <c r="B41" s="20">
        <v>0.1</v>
      </c>
      <c r="C41" s="20">
        <v>0.05</v>
      </c>
    </row>
    <row r="42" spans="1:3" ht="12.75">
      <c r="A42" s="20">
        <v>0.9</v>
      </c>
      <c r="B42" s="20">
        <v>0.1</v>
      </c>
      <c r="C42" s="20">
        <v>0.05</v>
      </c>
    </row>
    <row r="43" spans="1:3" ht="12.75">
      <c r="A43" s="20">
        <v>1</v>
      </c>
      <c r="B43" s="20">
        <v>0.1</v>
      </c>
      <c r="C43" s="20">
        <v>0.05</v>
      </c>
    </row>
    <row r="44" spans="1:3" ht="12.75">
      <c r="A44" s="20">
        <v>1.2</v>
      </c>
      <c r="B44" s="20">
        <v>0.2</v>
      </c>
      <c r="C44" s="20">
        <v>0.1</v>
      </c>
    </row>
    <row r="45" spans="1:3" ht="12.75">
      <c r="A45" s="20">
        <v>1.4</v>
      </c>
      <c r="B45" s="20">
        <v>0.2</v>
      </c>
      <c r="C45" s="20">
        <v>0.1</v>
      </c>
    </row>
    <row r="46" spans="1:3" ht="12.75">
      <c r="A46" s="20">
        <v>1.6</v>
      </c>
      <c r="B46" s="20">
        <v>0.2</v>
      </c>
      <c r="C46" s="20">
        <v>0.1</v>
      </c>
    </row>
    <row r="47" spans="1:3" ht="12.75">
      <c r="A47" s="20">
        <v>1.8</v>
      </c>
      <c r="B47" s="20">
        <v>0.2</v>
      </c>
      <c r="C47" s="20">
        <v>0.1</v>
      </c>
    </row>
    <row r="48" spans="1:3" ht="12.75">
      <c r="A48" s="20">
        <v>2</v>
      </c>
      <c r="B48" s="20">
        <v>0.2</v>
      </c>
      <c r="C48" s="20">
        <v>0.05</v>
      </c>
    </row>
    <row r="49" spans="1:3" ht="12.75">
      <c r="A49" s="20">
        <v>2.5</v>
      </c>
      <c r="B49" s="20">
        <v>0.5</v>
      </c>
      <c r="C49" s="20">
        <v>0.1</v>
      </c>
    </row>
    <row r="50" spans="1:3" ht="12.75">
      <c r="A50" s="20">
        <v>3</v>
      </c>
      <c r="B50" s="20">
        <v>0.5</v>
      </c>
      <c r="C50" s="20">
        <v>0.1</v>
      </c>
    </row>
    <row r="51" spans="1:3" ht="12.75">
      <c r="A51" s="20">
        <v>3.5</v>
      </c>
      <c r="B51" s="20">
        <v>0.5</v>
      </c>
      <c r="C51" s="20">
        <v>0.5</v>
      </c>
    </row>
    <row r="52" spans="1:3" ht="12.75">
      <c r="A52" s="20">
        <v>4</v>
      </c>
      <c r="B52" s="20">
        <v>0.5</v>
      </c>
      <c r="C52" s="20">
        <v>0.5</v>
      </c>
    </row>
    <row r="53" spans="1:3" ht="12.75">
      <c r="A53" s="20">
        <v>4.5</v>
      </c>
      <c r="B53" s="20">
        <v>0.5</v>
      </c>
      <c r="C53" s="20">
        <v>0.5</v>
      </c>
    </row>
    <row r="54" spans="1:3" ht="12.75">
      <c r="A54" s="20">
        <v>5</v>
      </c>
      <c r="B54" s="20">
        <v>1</v>
      </c>
      <c r="C54" s="20">
        <v>1</v>
      </c>
    </row>
    <row r="55" spans="1:3" ht="12.75">
      <c r="A55" s="20">
        <v>6</v>
      </c>
      <c r="B55" s="20">
        <v>1</v>
      </c>
      <c r="C55" s="20">
        <v>1</v>
      </c>
    </row>
    <row r="56" spans="1:3" ht="12.75">
      <c r="A56" s="20">
        <v>7</v>
      </c>
      <c r="B56" s="20">
        <v>1</v>
      </c>
      <c r="C56" s="20">
        <v>1</v>
      </c>
    </row>
    <row r="57" spans="1:3" ht="12.75">
      <c r="A57" s="20">
        <v>8</v>
      </c>
      <c r="B57" s="20">
        <v>1</v>
      </c>
      <c r="C57" s="20">
        <v>1</v>
      </c>
    </row>
    <row r="58" spans="1:3" ht="12.75">
      <c r="A58" s="20">
        <v>9</v>
      </c>
      <c r="B58" s="20">
        <v>1</v>
      </c>
      <c r="C58" s="20">
        <v>1</v>
      </c>
    </row>
    <row r="59" spans="1:3" ht="12.75">
      <c r="A59" s="20">
        <v>10</v>
      </c>
      <c r="B59" s="20">
        <v>2</v>
      </c>
      <c r="C59" s="20">
        <v>1</v>
      </c>
    </row>
    <row r="60" spans="1:3" ht="12.75">
      <c r="A60" s="20">
        <v>15</v>
      </c>
      <c r="B60" s="20">
        <v>5</v>
      </c>
      <c r="C60" s="20">
        <v>1</v>
      </c>
    </row>
    <row r="61" spans="1:3" ht="12.75">
      <c r="A61" s="20">
        <v>20</v>
      </c>
      <c r="B61" s="20">
        <v>5</v>
      </c>
      <c r="C61" s="20">
        <v>1</v>
      </c>
    </row>
    <row r="62" spans="1:3" ht="12.75">
      <c r="A62" s="20">
        <v>25</v>
      </c>
      <c r="B62" s="20">
        <v>5</v>
      </c>
      <c r="C62" s="20">
        <v>1</v>
      </c>
    </row>
    <row r="63" spans="1:3" ht="12.75">
      <c r="A63" s="20">
        <v>30</v>
      </c>
      <c r="B63" s="20">
        <v>5</v>
      </c>
      <c r="C63" s="20">
        <v>1</v>
      </c>
    </row>
    <row r="64" spans="1:3" ht="12.75">
      <c r="A64" s="20">
        <v>35</v>
      </c>
      <c r="B64" s="20">
        <v>5</v>
      </c>
      <c r="C64" s="20">
        <v>1</v>
      </c>
    </row>
    <row r="65" spans="1:3" ht="12.75">
      <c r="A65" s="20">
        <v>40</v>
      </c>
      <c r="B65" s="20">
        <v>5</v>
      </c>
      <c r="C65" s="20">
        <v>1</v>
      </c>
    </row>
    <row r="66" spans="1:3" ht="12.75">
      <c r="A66" s="20">
        <v>45</v>
      </c>
      <c r="B66" s="20">
        <v>5</v>
      </c>
      <c r="C66" s="20">
        <v>1</v>
      </c>
    </row>
    <row r="67" spans="1:3" ht="12.75">
      <c r="A67" s="20">
        <v>50</v>
      </c>
      <c r="B67" s="20">
        <v>5</v>
      </c>
      <c r="C67" s="20">
        <v>1</v>
      </c>
    </row>
    <row r="68" spans="1:3" ht="12.75">
      <c r="A68" s="20">
        <v>60</v>
      </c>
      <c r="B68" s="20">
        <v>10</v>
      </c>
      <c r="C68" s="20">
        <v>1</v>
      </c>
    </row>
    <row r="69" spans="1:3" ht="12.75">
      <c r="A69" s="20">
        <v>70</v>
      </c>
      <c r="B69" s="20">
        <v>10</v>
      </c>
      <c r="C69" s="20">
        <v>1</v>
      </c>
    </row>
    <row r="70" spans="1:3" ht="12.75">
      <c r="A70" s="20">
        <v>80</v>
      </c>
      <c r="B70" s="20">
        <v>10</v>
      </c>
      <c r="C70" s="20">
        <v>1</v>
      </c>
    </row>
    <row r="71" spans="1:3" ht="12.75">
      <c r="A71" s="20">
        <v>90</v>
      </c>
      <c r="B71" s="20">
        <v>10</v>
      </c>
      <c r="C71" s="20">
        <v>1</v>
      </c>
    </row>
    <row r="72" spans="1:3" ht="12.75">
      <c r="A72" s="20">
        <v>100</v>
      </c>
      <c r="B72" s="20">
        <v>10</v>
      </c>
      <c r="C72" s="20">
        <v>1</v>
      </c>
    </row>
    <row r="73" spans="1:3" ht="12.75">
      <c r="A73" s="20">
        <v>120</v>
      </c>
      <c r="B73" s="20">
        <v>20</v>
      </c>
      <c r="C73" s="20">
        <v>5</v>
      </c>
    </row>
    <row r="74" spans="1:3" ht="12.75">
      <c r="A74" s="20">
        <v>140</v>
      </c>
      <c r="B74" s="20">
        <v>20</v>
      </c>
      <c r="C74" s="20">
        <v>5</v>
      </c>
    </row>
    <row r="75" spans="1:3" ht="12.75">
      <c r="A75" s="20">
        <v>160</v>
      </c>
      <c r="B75" s="20">
        <v>20</v>
      </c>
      <c r="C75" s="20">
        <v>5</v>
      </c>
    </row>
    <row r="76" spans="1:3" ht="12.75">
      <c r="A76" s="20">
        <v>180</v>
      </c>
      <c r="B76" s="20">
        <v>20</v>
      </c>
      <c r="C76" s="20">
        <v>5</v>
      </c>
    </row>
    <row r="77" spans="1:3" ht="12.75">
      <c r="A77" s="20">
        <v>200</v>
      </c>
      <c r="B77" s="20">
        <v>20</v>
      </c>
      <c r="C77" s="20">
        <v>5</v>
      </c>
    </row>
    <row r="78" spans="1:3" ht="12.75">
      <c r="A78" s="20">
        <v>250</v>
      </c>
      <c r="B78" s="20">
        <v>50</v>
      </c>
      <c r="C78" s="20">
        <v>10</v>
      </c>
    </row>
    <row r="79" spans="1:3" ht="12.75">
      <c r="A79" s="20">
        <v>300</v>
      </c>
      <c r="B79" s="20">
        <v>50</v>
      </c>
      <c r="C79" s="20">
        <v>10</v>
      </c>
    </row>
    <row r="80" spans="1:3" ht="12.75">
      <c r="A80" s="20">
        <v>350</v>
      </c>
      <c r="B80" s="20">
        <v>50</v>
      </c>
      <c r="C80" s="20">
        <v>10</v>
      </c>
    </row>
    <row r="81" spans="1:3" ht="12.75">
      <c r="A81" s="20">
        <v>400</v>
      </c>
      <c r="B81" s="20">
        <v>50</v>
      </c>
      <c r="C81" s="20">
        <v>10</v>
      </c>
    </row>
    <row r="82" spans="1:3" ht="12.75">
      <c r="A82" s="20">
        <v>450</v>
      </c>
      <c r="B82" s="20">
        <v>50</v>
      </c>
      <c r="C82" s="20">
        <v>10</v>
      </c>
    </row>
    <row r="83" spans="1:3" ht="12.75">
      <c r="A83" s="20">
        <v>500</v>
      </c>
      <c r="B83" s="20">
        <v>50</v>
      </c>
      <c r="C83" s="20">
        <v>10</v>
      </c>
    </row>
    <row r="84" spans="1:3" ht="12.75">
      <c r="A84" s="20">
        <v>600</v>
      </c>
      <c r="B84" s="20">
        <v>100</v>
      </c>
      <c r="C84" s="20">
        <v>50</v>
      </c>
    </row>
    <row r="85" spans="1:3" ht="12.75">
      <c r="A85" s="20">
        <v>700</v>
      </c>
      <c r="B85" s="20">
        <v>100</v>
      </c>
      <c r="C85" s="20">
        <v>50</v>
      </c>
    </row>
    <row r="86" spans="1:3" ht="12.75">
      <c r="A86" s="20">
        <v>800</v>
      </c>
      <c r="B86" s="20">
        <v>100</v>
      </c>
      <c r="C86" s="20">
        <v>50</v>
      </c>
    </row>
    <row r="87" spans="1:3" ht="12.75">
      <c r="A87" s="20">
        <v>900</v>
      </c>
      <c r="B87" s="20">
        <v>100</v>
      </c>
      <c r="C87" s="20">
        <v>50</v>
      </c>
    </row>
    <row r="88" spans="1:3" ht="12.75">
      <c r="A88" s="20">
        <v>1000</v>
      </c>
      <c r="B88" s="20">
        <v>100</v>
      </c>
      <c r="C88" s="20">
        <v>50</v>
      </c>
    </row>
    <row r="89" spans="1:3" ht="12.75">
      <c r="A89" s="20">
        <v>1100</v>
      </c>
      <c r="B89" s="20">
        <v>100</v>
      </c>
      <c r="C89" s="20">
        <v>50</v>
      </c>
    </row>
    <row r="90" spans="1:3" ht="12.75">
      <c r="A90" s="20">
        <v>1200</v>
      </c>
      <c r="B90" s="20">
        <v>100</v>
      </c>
      <c r="C90" s="20">
        <v>50</v>
      </c>
    </row>
    <row r="91" spans="1:3" ht="12.75">
      <c r="A91" s="20">
        <v>1250</v>
      </c>
      <c r="B91" s="20">
        <v>250</v>
      </c>
      <c r="C91" s="20">
        <v>50</v>
      </c>
    </row>
    <row r="92" spans="1:3" ht="12.75">
      <c r="A92" s="20">
        <v>1300</v>
      </c>
      <c r="B92" s="20">
        <v>100</v>
      </c>
      <c r="C92" s="20">
        <v>50</v>
      </c>
    </row>
    <row r="93" spans="1:3" ht="12.75">
      <c r="A93" s="20">
        <v>1400</v>
      </c>
      <c r="B93" s="20">
        <v>200</v>
      </c>
      <c r="C93" s="20">
        <v>100</v>
      </c>
    </row>
    <row r="94" spans="1:3" ht="12.75">
      <c r="A94" s="20">
        <v>1500</v>
      </c>
      <c r="B94" s="20">
        <v>250</v>
      </c>
      <c r="C94" s="20">
        <v>50</v>
      </c>
    </row>
    <row r="95" spans="1:3" ht="12.75">
      <c r="A95" s="20">
        <v>1600</v>
      </c>
      <c r="B95" s="20">
        <v>200</v>
      </c>
      <c r="C95" s="20">
        <v>100</v>
      </c>
    </row>
    <row r="96" spans="1:3" ht="12.75">
      <c r="A96" s="20">
        <v>1700</v>
      </c>
      <c r="B96" s="20">
        <v>200</v>
      </c>
      <c r="C96" s="20">
        <v>100</v>
      </c>
    </row>
    <row r="97" spans="1:3" ht="12.75">
      <c r="A97" s="20">
        <v>1750</v>
      </c>
      <c r="B97" s="20">
        <v>250</v>
      </c>
      <c r="C97" s="20">
        <v>50</v>
      </c>
    </row>
    <row r="98" spans="1:3" ht="12.75">
      <c r="A98" s="20">
        <v>1800</v>
      </c>
      <c r="B98" s="20">
        <v>200</v>
      </c>
      <c r="C98" s="20">
        <v>100</v>
      </c>
    </row>
    <row r="99" spans="1:3" ht="12.75">
      <c r="A99" s="20">
        <v>2000</v>
      </c>
      <c r="B99" s="20">
        <v>200</v>
      </c>
      <c r="C99" s="20">
        <v>100</v>
      </c>
    </row>
    <row r="100" spans="1:3" ht="12.75">
      <c r="A100" s="20">
        <v>2200</v>
      </c>
      <c r="B100" s="20">
        <v>200</v>
      </c>
      <c r="C100" s="20">
        <v>100</v>
      </c>
    </row>
    <row r="101" spans="1:3" ht="12.75">
      <c r="A101" s="20">
        <v>2400</v>
      </c>
      <c r="B101" s="20">
        <v>400</v>
      </c>
      <c r="C101" s="20">
        <v>100</v>
      </c>
    </row>
    <row r="102" spans="1:3" ht="12.75">
      <c r="A102" s="20">
        <v>2500</v>
      </c>
      <c r="B102" s="20">
        <v>500</v>
      </c>
      <c r="C102" s="20">
        <v>100</v>
      </c>
    </row>
    <row r="103" spans="1:3" ht="12.75">
      <c r="A103" s="20">
        <v>2800</v>
      </c>
      <c r="B103" s="20">
        <v>400</v>
      </c>
      <c r="C103" s="20">
        <v>100</v>
      </c>
    </row>
    <row r="104" spans="1:3" ht="12.75">
      <c r="A104" s="20">
        <v>3000</v>
      </c>
      <c r="B104" s="20">
        <v>500</v>
      </c>
      <c r="C104" s="20">
        <v>100</v>
      </c>
    </row>
    <row r="105" spans="1:3" ht="12.75">
      <c r="A105" s="20">
        <v>3200</v>
      </c>
      <c r="B105" s="20">
        <v>400</v>
      </c>
      <c r="C105" s="20">
        <v>100</v>
      </c>
    </row>
    <row r="106" spans="1:3" ht="12.75">
      <c r="A106" s="20">
        <v>3500</v>
      </c>
      <c r="B106" s="20">
        <v>500</v>
      </c>
      <c r="C106" s="20">
        <v>100</v>
      </c>
    </row>
    <row r="107" spans="1:3" ht="12.75">
      <c r="A107" s="20">
        <v>3600</v>
      </c>
      <c r="B107" s="20">
        <v>400</v>
      </c>
      <c r="C107" s="20">
        <v>100</v>
      </c>
    </row>
    <row r="108" spans="1:3" ht="12.75">
      <c r="A108" s="20">
        <v>4000</v>
      </c>
      <c r="B108" s="20">
        <v>500</v>
      </c>
      <c r="C108" s="20">
        <v>100</v>
      </c>
    </row>
    <row r="109" spans="1:3" ht="12.75">
      <c r="A109" s="20">
        <v>4500</v>
      </c>
      <c r="B109" s="20">
        <v>500</v>
      </c>
      <c r="C109" s="20">
        <v>100</v>
      </c>
    </row>
    <row r="110" spans="1:3" ht="12.75">
      <c r="A110" s="20">
        <v>5000</v>
      </c>
      <c r="B110" s="20">
        <v>500</v>
      </c>
      <c r="C110" s="20">
        <v>100</v>
      </c>
    </row>
    <row r="111" spans="1:3" ht="13.5" customHeight="1">
      <c r="A111" s="20">
        <v>6000</v>
      </c>
      <c r="B111" s="20">
        <v>1000</v>
      </c>
      <c r="C111" s="20">
        <v>500</v>
      </c>
    </row>
    <row r="112" spans="1:3" ht="12.75">
      <c r="A112" s="20">
        <v>7000</v>
      </c>
      <c r="B112" s="20">
        <v>1000</v>
      </c>
      <c r="C112" s="20">
        <v>500</v>
      </c>
    </row>
    <row r="113" spans="1:3" ht="12.75">
      <c r="A113" s="20">
        <v>8000</v>
      </c>
      <c r="B113" s="20">
        <v>1000</v>
      </c>
      <c r="C113" s="20">
        <v>500</v>
      </c>
    </row>
    <row r="114" spans="1:3" ht="12.75">
      <c r="A114" s="20">
        <v>9000</v>
      </c>
      <c r="B114" s="20">
        <v>1000</v>
      </c>
      <c r="C114" s="20">
        <v>500</v>
      </c>
    </row>
    <row r="115" spans="1:3" ht="12.75">
      <c r="A115" s="20">
        <v>10000</v>
      </c>
      <c r="B115" s="20">
        <v>2000</v>
      </c>
      <c r="C115" s="20">
        <v>1000</v>
      </c>
    </row>
    <row r="116" spans="1:3" ht="12.75">
      <c r="A116" s="20">
        <v>12000</v>
      </c>
      <c r="B116" s="20">
        <v>2000</v>
      </c>
      <c r="C116" s="20">
        <v>1000</v>
      </c>
    </row>
    <row r="117" spans="1:3" ht="12.75">
      <c r="A117" s="20">
        <v>14000</v>
      </c>
      <c r="B117" s="20">
        <v>2000</v>
      </c>
      <c r="C117" s="20">
        <v>1000</v>
      </c>
    </row>
    <row r="118" spans="1:3" ht="12.75">
      <c r="A118" s="20">
        <v>15000</v>
      </c>
      <c r="B118" s="20">
        <v>2000</v>
      </c>
      <c r="C118" s="20">
        <v>1000</v>
      </c>
    </row>
    <row r="119" spans="1:3" ht="12.75">
      <c r="A119" s="20">
        <v>16000</v>
      </c>
      <c r="B119" s="20">
        <v>2000</v>
      </c>
      <c r="C119" s="20">
        <v>1000</v>
      </c>
    </row>
    <row r="120" spans="1:3" ht="12.75">
      <c r="A120" s="20">
        <v>18000</v>
      </c>
      <c r="B120" s="20">
        <v>2000</v>
      </c>
      <c r="C120" s="20">
        <v>1000</v>
      </c>
    </row>
    <row r="121" spans="1:3" ht="12.75">
      <c r="A121" s="20">
        <v>20000</v>
      </c>
      <c r="B121" s="20">
        <v>2000</v>
      </c>
      <c r="C121" s="20">
        <v>1000</v>
      </c>
    </row>
    <row r="122" spans="1:3" ht="12.75">
      <c r="A122" s="20">
        <v>22000</v>
      </c>
      <c r="B122" s="20">
        <v>2000</v>
      </c>
      <c r="C122" s="20">
        <v>2000</v>
      </c>
    </row>
    <row r="123" spans="1:3" ht="12.75">
      <c r="A123" s="20">
        <v>24000</v>
      </c>
      <c r="B123" s="20">
        <v>2000</v>
      </c>
      <c r="C123" s="20">
        <v>1000</v>
      </c>
    </row>
    <row r="124" spans="1:3" ht="12.75">
      <c r="A124" s="20">
        <v>25000</v>
      </c>
      <c r="B124" s="20">
        <v>5000</v>
      </c>
      <c r="C124" s="20">
        <v>1000</v>
      </c>
    </row>
    <row r="125" spans="1:3" ht="12.75">
      <c r="A125" s="20">
        <v>30000</v>
      </c>
      <c r="B125" s="20">
        <v>5000</v>
      </c>
      <c r="C125" s="20">
        <v>1000</v>
      </c>
    </row>
    <row r="126" spans="1:3" ht="12.75">
      <c r="A126" s="20">
        <v>35000</v>
      </c>
      <c r="B126" s="20">
        <v>5000</v>
      </c>
      <c r="C126" s="20">
        <v>1000</v>
      </c>
    </row>
    <row r="127" spans="1:3" ht="12.75">
      <c r="A127" s="20">
        <v>40000</v>
      </c>
      <c r="B127" s="20">
        <v>5000</v>
      </c>
      <c r="C127" s="20">
        <v>1000</v>
      </c>
    </row>
    <row r="128" spans="1:3" ht="12.75">
      <c r="A128" s="20">
        <v>45000</v>
      </c>
      <c r="B128" s="20">
        <v>5000</v>
      </c>
      <c r="C128" s="20">
        <v>1000</v>
      </c>
    </row>
    <row r="129" spans="1:3" ht="12.75">
      <c r="A129" s="20">
        <v>50000</v>
      </c>
      <c r="B129" s="20">
        <v>10000</v>
      </c>
      <c r="C129" s="20">
        <v>5000</v>
      </c>
    </row>
    <row r="130" spans="1:3" ht="12.75">
      <c r="A130" s="20">
        <v>60000</v>
      </c>
      <c r="B130" s="20">
        <v>10000</v>
      </c>
      <c r="C130" s="20">
        <v>5000</v>
      </c>
    </row>
    <row r="131" spans="1:3" ht="12.75">
      <c r="A131" s="20">
        <v>70000</v>
      </c>
      <c r="B131" s="20">
        <v>10000</v>
      </c>
      <c r="C131" s="20">
        <v>5000</v>
      </c>
    </row>
    <row r="132" spans="1:3" ht="12.75">
      <c r="A132" s="20">
        <v>80000</v>
      </c>
      <c r="B132" s="20">
        <v>10000</v>
      </c>
      <c r="C132" s="20">
        <v>5000</v>
      </c>
    </row>
    <row r="133" spans="1:3" ht="12.75">
      <c r="A133" s="20">
        <v>90000</v>
      </c>
      <c r="B133" s="20">
        <v>10000</v>
      </c>
      <c r="C133" s="20">
        <v>5000</v>
      </c>
    </row>
    <row r="134" spans="1:3" ht="12.75">
      <c r="A134" s="20">
        <v>100000</v>
      </c>
      <c r="B134" s="20">
        <v>20000</v>
      </c>
      <c r="C134" s="20">
        <v>10000</v>
      </c>
    </row>
    <row r="135" spans="1:3" ht="12.75">
      <c r="A135" s="20">
        <v>120000</v>
      </c>
      <c r="B135" s="20">
        <v>20000</v>
      </c>
      <c r="C135" s="20">
        <v>10000</v>
      </c>
    </row>
    <row r="136" spans="1:3" ht="12.75">
      <c r="A136" s="20">
        <v>140000</v>
      </c>
      <c r="B136" s="20">
        <v>20000</v>
      </c>
      <c r="C136" s="20">
        <v>10000</v>
      </c>
    </row>
    <row r="137" spans="1:3" ht="12.75">
      <c r="A137" s="20">
        <v>150000</v>
      </c>
      <c r="B137" s="20">
        <v>25000</v>
      </c>
      <c r="C137" s="20">
        <v>25000</v>
      </c>
    </row>
    <row r="138" spans="1:3" ht="12.75">
      <c r="A138" s="20">
        <v>160000</v>
      </c>
      <c r="B138" s="20">
        <v>20000</v>
      </c>
      <c r="C138" s="20">
        <v>10000</v>
      </c>
    </row>
    <row r="139" spans="1:3" ht="12.75">
      <c r="A139" s="20">
        <v>180000</v>
      </c>
      <c r="B139" s="20">
        <v>30000</v>
      </c>
      <c r="C139" s="20">
        <v>30000</v>
      </c>
    </row>
    <row r="140" spans="1:3" ht="12.75">
      <c r="A140" s="20">
        <v>200000</v>
      </c>
      <c r="B140" s="20">
        <v>25000</v>
      </c>
      <c r="C140" s="20">
        <v>25000</v>
      </c>
    </row>
    <row r="141" spans="1:3" ht="12.75">
      <c r="A141" s="20">
        <v>250000</v>
      </c>
      <c r="B141" s="20">
        <v>50000</v>
      </c>
      <c r="C141" s="20">
        <v>50000</v>
      </c>
    </row>
    <row r="142" spans="1:3" ht="12.75">
      <c r="A142" s="20">
        <v>300000</v>
      </c>
      <c r="B142" s="20">
        <v>50000</v>
      </c>
      <c r="C142" s="20">
        <v>50000</v>
      </c>
    </row>
    <row r="143" spans="1:3" ht="12.75">
      <c r="A143" s="20">
        <v>400000</v>
      </c>
      <c r="B143" s="20">
        <v>50000</v>
      </c>
      <c r="C143" s="20">
        <v>50000</v>
      </c>
    </row>
    <row r="144" spans="1:3" ht="12.75">
      <c r="A144" s="20">
        <v>500000</v>
      </c>
      <c r="B144" s="20">
        <v>50000</v>
      </c>
      <c r="C144" s="20">
        <v>50000</v>
      </c>
    </row>
    <row r="145" spans="1:3" ht="12.75">
      <c r="A145" s="20">
        <v>600000</v>
      </c>
      <c r="B145" s="20">
        <v>50000</v>
      </c>
      <c r="C145" s="20">
        <v>50000</v>
      </c>
    </row>
    <row r="146" spans="1:3" ht="12.75">
      <c r="A146" s="20">
        <v>700000</v>
      </c>
      <c r="B146" s="20">
        <v>50000</v>
      </c>
      <c r="C146" s="20">
        <v>50000</v>
      </c>
    </row>
    <row r="147" spans="1:3" ht="12.75">
      <c r="A147" s="20">
        <v>800000</v>
      </c>
      <c r="B147" s="20">
        <v>100000</v>
      </c>
      <c r="C147" s="20">
        <v>50000</v>
      </c>
    </row>
    <row r="148" spans="1:3" ht="12.75">
      <c r="A148" s="20">
        <v>900000</v>
      </c>
      <c r="B148" s="20">
        <v>100000</v>
      </c>
      <c r="C148" s="20">
        <v>50000</v>
      </c>
    </row>
    <row r="149" spans="1:3" ht="12.75">
      <c r="A149" s="20">
        <v>1000000</v>
      </c>
      <c r="B149" s="20">
        <v>200000</v>
      </c>
      <c r="C149" s="20">
        <v>100000</v>
      </c>
    </row>
    <row r="150" spans="1:3" ht="12.75">
      <c r="A150" s="20">
        <v>1200000</v>
      </c>
      <c r="B150" s="20">
        <v>200000</v>
      </c>
      <c r="C150" s="20">
        <v>100000</v>
      </c>
    </row>
    <row r="151" spans="1:3" ht="12.75">
      <c r="A151" s="20">
        <v>1400000</v>
      </c>
      <c r="B151" s="20">
        <v>200000</v>
      </c>
      <c r="C151" s="20">
        <v>100000</v>
      </c>
    </row>
    <row r="152" spans="1:3" ht="12.75">
      <c r="A152" s="20">
        <v>1500000</v>
      </c>
      <c r="B152" s="20">
        <v>200000</v>
      </c>
      <c r="C152" s="20">
        <v>100000</v>
      </c>
    </row>
    <row r="153" spans="1:3" ht="12.75">
      <c r="A153" s="20">
        <v>1600000</v>
      </c>
      <c r="B153" s="20">
        <v>200000</v>
      </c>
      <c r="C153" s="20">
        <v>100000</v>
      </c>
    </row>
    <row r="154" spans="1:3" ht="12.75">
      <c r="A154" s="20">
        <v>1800000</v>
      </c>
      <c r="B154" s="20">
        <v>200000</v>
      </c>
      <c r="C154" s="20">
        <v>100000</v>
      </c>
    </row>
    <row r="155" spans="1:3" ht="12.75">
      <c r="A155" s="20">
        <v>2000000</v>
      </c>
      <c r="B155" s="20">
        <v>400000</v>
      </c>
      <c r="C155" s="20">
        <v>200000</v>
      </c>
    </row>
    <row r="156" spans="1:3" ht="12.75">
      <c r="A156" s="20">
        <v>3000000</v>
      </c>
      <c r="B156" s="20">
        <v>500000</v>
      </c>
      <c r="C156" s="20">
        <v>1000000</v>
      </c>
    </row>
    <row r="157" spans="1:3" ht="12.75">
      <c r="A157" s="20">
        <v>4000000</v>
      </c>
      <c r="B157" s="20">
        <v>500000</v>
      </c>
      <c r="C157" s="20">
        <v>1000000</v>
      </c>
    </row>
    <row r="158" spans="1:3" ht="12.75">
      <c r="A158" s="20">
        <v>5000000</v>
      </c>
      <c r="B158" s="20">
        <v>500000</v>
      </c>
      <c r="C158" s="20">
        <v>1000000</v>
      </c>
    </row>
    <row r="159" spans="1:3" ht="12.75">
      <c r="A159" s="20">
        <v>6000000</v>
      </c>
      <c r="B159" s="20">
        <v>1000000</v>
      </c>
      <c r="C159" s="20">
        <v>500000</v>
      </c>
    </row>
    <row r="160" spans="1:3" ht="12.75">
      <c r="A160" s="20">
        <v>7000000</v>
      </c>
      <c r="B160" s="20">
        <v>1000000</v>
      </c>
      <c r="C160" s="20">
        <v>500000</v>
      </c>
    </row>
    <row r="161" spans="1:3" ht="12.75">
      <c r="A161" s="20">
        <v>8000000</v>
      </c>
      <c r="B161" s="20">
        <v>1000000</v>
      </c>
      <c r="C161" s="20">
        <v>500000</v>
      </c>
    </row>
    <row r="162" spans="1:3" ht="12.75">
      <c r="A162" s="20">
        <v>9000000</v>
      </c>
      <c r="B162" s="20">
        <v>1000000</v>
      </c>
      <c r="C162" s="20">
        <v>500000</v>
      </c>
    </row>
    <row r="163" spans="1:3" ht="12.75">
      <c r="A163" s="20">
        <v>10000000</v>
      </c>
      <c r="B163" s="20">
        <v>1000000</v>
      </c>
      <c r="C163" s="20">
        <v>500000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L1"/>
  <sheetViews>
    <sheetView workbookViewId="0" topLeftCell="A1">
      <selection activeCell="A1" sqref="A1:IV16384"/>
    </sheetView>
  </sheetViews>
  <sheetFormatPr defaultColWidth="11.421875" defaultRowHeight="12.75"/>
  <cols>
    <col min="2" max="2" width="21.57421875" style="0" customWidth="1"/>
  </cols>
  <sheetData>
    <row r="1" spans="1:12" s="10" customFormat="1" ht="38.25">
      <c r="A1" s="8" t="s">
        <v>10</v>
      </c>
      <c r="B1" s="18" t="s">
        <v>23</v>
      </c>
      <c r="C1" s="9" t="s">
        <v>16</v>
      </c>
      <c r="D1" s="9" t="s">
        <v>11</v>
      </c>
      <c r="E1" s="9" t="s">
        <v>12</v>
      </c>
      <c r="F1" s="9" t="s">
        <v>13</v>
      </c>
      <c r="G1" s="9" t="s">
        <v>14</v>
      </c>
      <c r="H1" s="9" t="s">
        <v>17</v>
      </c>
      <c r="I1" s="9" t="s">
        <v>0</v>
      </c>
      <c r="J1" s="9" t="s">
        <v>1</v>
      </c>
      <c r="K1" s="9" t="s">
        <v>9</v>
      </c>
      <c r="L1" s="9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PESTY</dc:creator>
  <cp:keywords/>
  <dc:description/>
  <cp:lastModifiedBy>François PESTY</cp:lastModifiedBy>
  <dcterms:created xsi:type="dcterms:W3CDTF">2008-10-18T20:58:35Z</dcterms:created>
  <dcterms:modified xsi:type="dcterms:W3CDTF">2010-10-19T09:30:43Z</dcterms:modified>
  <cp:category/>
  <cp:version/>
  <cp:contentType/>
  <cp:contentStatus/>
</cp:coreProperties>
</file>